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D471DF02-1D45-44F0-8A22-E218DD5376E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CPN 15-12" sheetId="13" r:id="rId1"/>
    <sheet name="TKB CHÍNH KHÓA " sheetId="15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<sst xmlns="http://schemas.openxmlformats.org/spreadsheetml/2006/main" count="660" uniqueCount="175">
  <si>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</si>
  <si>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</si>
  <si>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</si>
  <si>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</si>
  <si>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</si>
  <si>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</si>
  <si>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</si>
  <si>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</si>
  <si>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</si>
  <si>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</si>
  <si>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</si>
  <si>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</si>
  <si>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</si>
  <si>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</si>
  <si>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</si>
  <si>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</si>
  <si>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</si>
  <si>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</si>
  <si>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</si>
  <si>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</si>
  <si>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</si>
  <si>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</si>
  <si>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</si>
  <si>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</si>
  <si>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</si>
  <si>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</si>
  <si>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</si>
  <si>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</si>
  <si>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</si>
  <si>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</si>
  <si>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</si>
  <si>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</si>
  <si>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</si>
  <si>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</si>
  <si>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</si>
  <si>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</si>
  <si>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</si>
  <si>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</si>
  <si>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</si>
  <si>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</si>
  <si>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</si>
  <si>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</si>
  <si>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</si>
  <si>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</si>
  <si>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</si>
  <si>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</si>
  <si>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</si>
  <si>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</si>
  <si>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</si>
  <si>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</si>
  <si>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</si>
  <si>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</si>
  <si>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</si>
  <si>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</si>
  <si>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</si>
  <si>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</si>
  <si>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</si>
  <si>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</si>
  <si>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</si>
  <si>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</si>
  <si>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</si>
  <si>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</si>
  <si>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</si>
  <si>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</si>
  <si>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</si>
  <si>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</si>
  <si>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</si>
  <si>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</si>
  <si>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</si>
  <si>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</si>
  <si>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</si>
  <si>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</si>
  <si>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</si>
  <si>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</si>
  <si>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</si>
  <si>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</si>
  <si>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</si>
  <si>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</si>
  <si>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</si>
  <si>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</si>
  <si>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</si>
  <si>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</si>
  <si>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</si>
  <si>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</si>
  <si>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</si>
  <si>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</si>
  <si>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</si>
  <si>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</si>
  <si>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</si>
  <si>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</si>
  <si>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</si>
  <si>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</si>
  <si>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</si>
  <si>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</si>
  <si>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</si>
  <si>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</si>
  <si>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</si>
  <si>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</si>
  <si>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</si>
  <si>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</si>
  <si>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</si>
  <si>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</si>
  <si>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</si>
  <si>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</si>
  <si>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</si>
  <si>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</si>
  <si>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</si>
  <si>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</si>
  <si>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</si>
  <si>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</si>
  <si>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</si>
  <si>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</si>
  <si>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</si>
  <si>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</si>
  <si>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</si>
  <si>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</si>
  <si>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</si>
  <si>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</si>
  <si>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</si>
  <si>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</si>
  <si>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</si>
  <si>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</si>
  <si>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</si>
  <si>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</si>
  <si>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</si>
  <si>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</si>
  <si>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</si>
  <si>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</si>
  <si>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</si>
  <si>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</si>
  <si>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</si>
  <si>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</si>
  <si>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</si>
  <si>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</si>
  <si>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</si>
  <si>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</si>
  <si>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</si>
  <si>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</si>
  <si>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</si>
  <si>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</si>
  <si>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</si>
  <si>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</si>
  <si>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</si>
  <si>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</si>
  <si>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</si>
  <si>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</si>
  <si>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</si>
  <si>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</si>
  <si>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</si>
  <si>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P. Hoàng</t>
  </si>
  <si>
    <t>Ức</t>
  </si>
  <si>
    <t>UBND XÃ BA VÌ</t>
  </si>
  <si>
    <t>THỜI KHÓA BIỂU HỌC KÌ I NĂM HỌC 2025-2026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</si>
  <si>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</si>
  <si>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</si>
  <si>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</si>
  <si>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</si>
  <si>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</si>
  <si>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</si>
  <si>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</si>
  <si>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</si>
  <si>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</si>
  <si>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GVCN các lớp tăng cường cho học sinh rèn luyện kỹ năng đọc, kỹ năng tính toán
…ở những tiết trống của buổi chiều.</t>
  </si>
  <si>
    <t>Qua HK II Ức dạy HĐTNHN</t>
  </si>
  <si>
    <t>Qua HK II Lệ dạy HĐTNHN</t>
  </si>
  <si>
    <t xml:space="preserve">Tổ chức SHCM Tiết dạy STEM </t>
  </si>
  <si>
    <t>* Thời gian vào lớp: 13 giờ 30 đối với mùa nắng; 13 giờ đối với mùa mưa</t>
  </si>
  <si>
    <t>* Tuần 14: Vào lớp từ 13h00 đến khi có thông báo mới</t>
  </si>
  <si>
    <t>Ngà hết chế độ con nhỏ dưới 12 tháng từ tháng 10/2025</t>
  </si>
  <si>
    <t>Phạm Thị Phượng Hoàng</t>
  </si>
  <si>
    <t xml:space="preserve">* Lưu ý: </t>
  </si>
  <si>
    <t>BẢNG PHÂN CÔNG, PHÂN NHIỆM NĂM HỌC 2025-2026
( Áp dụng từ ngày 15 tháng 12 năm 2025 đến  ngày ... tháng ... năm 202..). Từ tuần 15 đến ….</t>
  </si>
  <si>
    <t>Ngày 15/12/2025 đến ngày ….(Từ tuần 15 đến tuần...)</t>
  </si>
  <si>
    <t>Ngày 15/12/2025 đến ngày …........( Từ tuần 15 đến tuần ...)</t>
  </si>
  <si>
    <t>TKB tạo ra với FET phiên bản 5.18.2 vào lúc 28/11/2025 ; 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</si>
</sst>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42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9" borderId="75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88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89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2" xfId="1" applyFont="1" applyFill="1" applyBorder="1" applyAlignment="1">
      <alignment vertical="center" wrapText="1"/>
    </xf>
    <xf numFmtId="0" fontId="16" fillId="20" borderId="92" xfId="1" applyFont="1" applyFill="1" applyBorder="1" applyAlignment="1">
      <alignment vertical="center" wrapText="1"/>
    </xf>
    <xf numFmtId="0" fontId="8" fillId="21" borderId="95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center"/>
    </xf>
    <xf numFmtId="0" fontId="8" fillId="8" borderId="71" xfId="1" applyFont="1" applyFill="1" applyBorder="1" applyAlignment="1">
      <alignment vertical="center" wrapText="1"/>
    </xf>
    <xf numFmtId="0" fontId="8" fillId="10" borderId="100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98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2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96" xfId="1" applyFont="1" applyFill="1" applyBorder="1" applyAlignment="1">
      <alignment vertical="center" wrapText="1"/>
    </xf>
    <xf numFmtId="0" fontId="8" fillId="3" borderId="96" xfId="1" applyFont="1" applyFill="1" applyBorder="1" applyAlignment="1">
      <alignment vertical="center" wrapText="1"/>
    </xf>
    <xf numFmtId="0" fontId="8" fillId="2" borderId="105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08" xfId="1" applyFont="1" applyFill="1" applyBorder="1" applyAlignment="1">
      <alignment vertical="center" wrapText="1"/>
    </xf>
    <xf numFmtId="0" fontId="8" fillId="2" borderId="101" xfId="1" applyFont="1" applyFill="1" applyBorder="1" applyAlignment="1">
      <alignment horizontal="center" vertical="center" wrapText="1"/>
    </xf>
    <xf numFmtId="0" fontId="8" fillId="0" borderId="49" xfId="1" applyFont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81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8" fillId="8" borderId="39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vertical="center" wrapText="1"/>
    </xf>
    <xf numFmtId="0" fontId="16" fillId="20" borderId="61" xfId="1" applyFont="1" applyFill="1" applyBorder="1" applyAlignment="1">
      <alignment vertical="center" wrapText="1"/>
    </xf>
    <xf numFmtId="0" fontId="8" fillId="15" borderId="84" xfId="1" applyFont="1" applyFill="1" applyBorder="1" applyAlignment="1">
      <alignment vertical="center" wrapText="1"/>
    </xf>
    <xf numFmtId="0" fontId="8" fillId="4" borderId="74" xfId="1" applyFont="1" applyFill="1" applyBorder="1" applyAlignment="1">
      <alignment vertical="center" wrapText="1"/>
    </xf>
    <xf numFmtId="0" fontId="8" fillId="20" borderId="109" xfId="1" applyFont="1" applyFill="1" applyBorder="1" applyAlignment="1">
      <alignment vertical="center" wrapText="1"/>
    </xf>
    <xf numFmtId="0" fontId="16" fillId="0" borderId="24" xfId="1" applyFont="1" applyBorder="1" applyAlignment="1">
      <alignment horizontal="center" vertical="center" wrapText="1"/>
    </xf>
    <xf numFmtId="0" fontId="8" fillId="2" borderId="56" xfId="1" applyFont="1" applyFill="1" applyBorder="1" applyAlignment="1">
      <alignment vertical="center" wrapText="1"/>
    </xf>
    <xf numFmtId="0" fontId="8" fillId="3" borderId="43" xfId="1" applyFont="1" applyFill="1" applyBorder="1" applyAlignment="1">
      <alignment vertical="center" wrapText="1"/>
    </xf>
    <xf numFmtId="0" fontId="8" fillId="3" borderId="56" xfId="1" applyFont="1" applyFill="1" applyBorder="1" applyAlignment="1">
      <alignment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8" fillId="2" borderId="25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1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6" borderId="85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48" fillId="0" borderId="17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8" fillId="2" borderId="90" xfId="1" applyFont="1" applyFill="1" applyBorder="1" applyAlignment="1">
      <alignment horizontal="center" vertical="center" wrapText="1"/>
    </xf>
    <xf numFmtId="0" fontId="8" fillId="2" borderId="8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9" borderId="96" xfId="1" applyFont="1" applyFill="1" applyBorder="1" applyAlignment="1">
      <alignment horizontal="center" vertical="center" wrapText="1"/>
    </xf>
    <xf numFmtId="0" fontId="8" fillId="19" borderId="107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13" borderId="87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4" borderId="93" xfId="1" applyFont="1" applyFill="1" applyBorder="1" applyAlignment="1">
      <alignment horizontal="center" vertical="center" wrapText="1"/>
    </xf>
    <xf numFmtId="0" fontId="8" fillId="14" borderId="94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106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6" borderId="87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14" borderId="99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5" borderId="99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  <xf numFmtId="0" fontId="48" fillId="2" borderId="0" xfId="1" applyFont="1" applyFill="1" applyAlignment="1">
      <alignment horizontal="left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47" fillId="2" borderId="35" xfId="1" applyFont="1" applyFill="1" applyBorder="1" applyAlignment="1">
      <alignment horizontal="center" vertical="center" wrapText="1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46" fillId="2" borderId="99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3" xfId="1" applyFont="1" applyFill="1" applyBorder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96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4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8" fillId="3" borderId="25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14" borderId="91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8" fillId="13" borderId="85" xfId="1" applyFont="1" applyFill="1" applyBorder="1" applyAlignment="1">
      <alignment vertical="center" wrapText="1"/>
    </xf>
    <xf numFmtId="0" fontId="8" fillId="6" borderId="43" xfId="1" applyFont="1" applyFill="1" applyBorder="1" applyAlignment="1">
      <alignment horizontal="center" vertical="center" wrapText="1"/>
    </xf>
    <xf numFmtId="0" fontId="8" fillId="6" borderId="47" xfId="1" applyFont="1" applyFill="1" applyBorder="1" applyAlignment="1">
      <alignment horizontal="center" vertical="center" wrapText="1"/>
    </xf>
    <xf numFmtId="0" fontId="8" fillId="2" borderId="110" xfId="1" applyFont="1" applyFill="1" applyBorder="1" applyAlignment="1">
      <alignment vertical="center" wrapText="1"/>
    </xf>
    <xf numFmtId="0" fontId="8" fillId="15" borderId="40" xfId="1" applyFont="1" applyFill="1" applyBorder="1" applyAlignment="1">
      <alignment vertical="center" wrapText="1"/>
    </xf>
    <xf numFmtId="0" fontId="8" fillId="4" borderId="26" xfId="1" applyFont="1" applyFill="1" applyBorder="1" applyAlignment="1">
      <alignment vertical="center" wrapText="1"/>
    </xf>
    <xf numFmtId="0" fontId="16" fillId="14" borderId="22" xfId="1" applyFont="1" applyFill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 vertical="center" wrapText="1"/>
    </xf>
    <xf numFmtId="0" fontId="47" fillId="2" borderId="65" xfId="1" applyFont="1" applyFill="1" applyBorder="1" applyAlignment="1">
      <alignment horizontal="center" vertical="center" wrapText="1"/>
    </xf>
    <xf numFmtId="0" fontId="47" fillId="2" borderId="0" xfId="1" applyFont="1" applyFill="1" applyBorder="1" applyAlignment="1">
      <alignment horizontal="center" vertical="center" wrapText="1"/>
    </xf>
    <xf numFmtId="0" fontId="47" fillId="2" borderId="79" xfId="1" applyFont="1" applyFill="1" applyBorder="1" applyAlignment="1">
      <alignment horizontal="center" vertical="center" wrapText="1"/>
    </xf>
    <xf numFmtId="0" fontId="47" fillId="2" borderId="1" xfId="1" applyFont="1" applyFill="1" applyBorder="1" applyAlignment="1">
      <alignment horizontal="center" vertical="center" wrapText="1"/>
    </xf>
    <xf numFmtId="0" fontId="47" fillId="2" borderId="104" xfId="1" applyFont="1" applyFill="1" applyBorder="1" applyAlignment="1">
      <alignment horizontal="center" vertical="center" wrapText="1"/>
    </xf>
    <xf numFmtId="0" fontId="39" fillId="2" borderId="85" xfId="1" applyFont="1" applyFill="1" applyBorder="1" applyAlignment="1">
      <alignment horizontal="center" vertical="center" wrapText="1"/>
    </xf>
    <xf numFmtId="0" fontId="39" fillId="2" borderId="74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vertical="center" wrapText="1"/>
    </xf>
    <xf numFmtId="0" fontId="8" fillId="14" borderId="45" xfId="1" applyFont="1" applyFill="1" applyBorder="1" applyAlignment="1">
      <alignment horizontal="center" vertical="center" wrapText="1"/>
    </xf>
    <xf numFmtId="0" fontId="8" fillId="4" borderId="40" xfId="1" applyFont="1" applyFill="1" applyBorder="1" applyAlignment="1">
      <alignment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C8F03C-D02E-4D51-AA02-995352B37400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38" workbookViewId="0">
      <selection activeCell="D2" sqref="D2:S2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06" t="s">
        <v>151</v>
      </c>
      <c r="B1" s="306"/>
      <c r="C1" s="306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3" t="s">
        <v>1</v>
      </c>
      <c r="B2" s="103"/>
      <c r="C2" s="103"/>
      <c r="D2" s="307" t="s">
        <v>171</v>
      </c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126"/>
    </row>
    <row r="3" spans="1:22" s="9" customFormat="1" ht="25.5" customHeight="1" x14ac:dyDescent="0.2">
      <c r="A3" s="308" t="s">
        <v>2</v>
      </c>
      <c r="B3" s="309" t="s">
        <v>3</v>
      </c>
      <c r="C3" s="308" t="s">
        <v>4</v>
      </c>
      <c r="D3" s="308" t="s">
        <v>5</v>
      </c>
      <c r="E3" s="309" t="s">
        <v>6</v>
      </c>
      <c r="F3" s="309" t="s">
        <v>7</v>
      </c>
      <c r="G3" s="311" t="s">
        <v>8</v>
      </c>
      <c r="H3" s="312"/>
      <c r="I3" s="312"/>
      <c r="J3" s="313"/>
      <c r="K3" s="309" t="s">
        <v>9</v>
      </c>
      <c r="L3" s="311" t="s">
        <v>10</v>
      </c>
      <c r="M3" s="312"/>
      <c r="N3" s="312"/>
      <c r="O3" s="312"/>
      <c r="P3" s="312"/>
      <c r="Q3" s="312"/>
      <c r="R3" s="312"/>
      <c r="S3" s="312"/>
      <c r="T3" s="312"/>
      <c r="U3" s="314" t="s">
        <v>11</v>
      </c>
    </row>
    <row r="4" spans="1:22" s="9" customFormat="1" ht="33" customHeight="1" x14ac:dyDescent="0.2">
      <c r="A4" s="308"/>
      <c r="B4" s="310"/>
      <c r="C4" s="308"/>
      <c r="D4" s="308"/>
      <c r="E4" s="310"/>
      <c r="F4" s="310"/>
      <c r="G4" s="127" t="s">
        <v>14</v>
      </c>
      <c r="H4" s="127" t="s">
        <v>15</v>
      </c>
      <c r="I4" s="311" t="s">
        <v>16</v>
      </c>
      <c r="J4" s="313"/>
      <c r="K4" s="310"/>
      <c r="L4" s="128" t="s">
        <v>17</v>
      </c>
      <c r="M4" s="127" t="s">
        <v>18</v>
      </c>
      <c r="N4" s="127" t="s">
        <v>19</v>
      </c>
      <c r="O4" s="129" t="s">
        <v>20</v>
      </c>
      <c r="P4" s="128" t="s">
        <v>21</v>
      </c>
      <c r="Q4" s="128" t="s">
        <v>22</v>
      </c>
      <c r="R4" s="127" t="s">
        <v>23</v>
      </c>
      <c r="S4" s="128" t="s">
        <v>24</v>
      </c>
      <c r="T4" s="14" t="s">
        <v>25</v>
      </c>
      <c r="U4" s="315"/>
    </row>
    <row r="5" spans="1:22" s="9" customFormat="1" ht="15.75" customHeight="1" x14ac:dyDescent="0.2">
      <c r="A5" s="136">
        <v>1</v>
      </c>
      <c r="B5" s="15" t="s">
        <v>73</v>
      </c>
      <c r="C5" s="136" t="s">
        <v>74</v>
      </c>
      <c r="D5" s="15" t="s">
        <v>72</v>
      </c>
      <c r="E5" s="16">
        <v>2</v>
      </c>
      <c r="F5" s="133">
        <f>G5-E5</f>
        <v>0</v>
      </c>
      <c r="G5" s="133">
        <f xml:space="preserve"> SUM(J5+H5)</f>
        <v>2</v>
      </c>
      <c r="H5" s="133">
        <f xml:space="preserve"> SUM(L5:T5)</f>
        <v>2</v>
      </c>
      <c r="I5" s="136" t="s">
        <v>28</v>
      </c>
      <c r="J5" s="17"/>
      <c r="K5" s="136" t="s">
        <v>72</v>
      </c>
      <c r="L5" s="205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16">
        <v>2</v>
      </c>
      <c r="B6" s="318" t="s">
        <v>75</v>
      </c>
      <c r="C6" s="316" t="s">
        <v>26</v>
      </c>
      <c r="D6" s="316" t="s">
        <v>37</v>
      </c>
      <c r="E6" s="133">
        <v>4</v>
      </c>
      <c r="F6" s="133">
        <f>G6-E6</f>
        <v>0</v>
      </c>
      <c r="G6" s="133">
        <f xml:space="preserve"> SUM(J6+J7+H6)</f>
        <v>4</v>
      </c>
      <c r="H6" s="321">
        <f xml:space="preserve"> SUM(L6:T6, L7:T7)</f>
        <v>4</v>
      </c>
      <c r="I6" s="133" t="s">
        <v>76</v>
      </c>
      <c r="J6" s="133"/>
      <c r="K6" s="133" t="s">
        <v>66</v>
      </c>
      <c r="L6" s="23"/>
      <c r="M6" s="23"/>
      <c r="N6" s="24"/>
      <c r="O6" s="24"/>
      <c r="P6" s="25"/>
      <c r="Q6" s="25"/>
      <c r="R6" s="133"/>
      <c r="S6" s="133"/>
      <c r="T6" s="19"/>
      <c r="U6" s="54"/>
      <c r="V6" s="55"/>
    </row>
    <row r="7" spans="1:22" s="9" customFormat="1" ht="15.75" customHeight="1" x14ac:dyDescent="0.2">
      <c r="A7" s="317"/>
      <c r="B7" s="319"/>
      <c r="C7" s="320"/>
      <c r="D7" s="320"/>
      <c r="E7" s="137"/>
      <c r="F7" s="137"/>
      <c r="G7" s="137"/>
      <c r="H7" s="322"/>
      <c r="I7" s="134"/>
      <c r="J7" s="134"/>
      <c r="K7" s="134" t="s">
        <v>37</v>
      </c>
      <c r="L7" s="134"/>
      <c r="M7" s="134"/>
      <c r="N7" s="134"/>
      <c r="O7" s="134"/>
      <c r="P7" s="134">
        <v>2</v>
      </c>
      <c r="Q7" s="134">
        <v>2</v>
      </c>
      <c r="R7" s="134"/>
      <c r="S7" s="134"/>
      <c r="T7" s="26"/>
      <c r="U7" s="56"/>
    </row>
    <row r="8" spans="1:22" s="9" customFormat="1" ht="24.75" customHeight="1" x14ac:dyDescent="0.2">
      <c r="A8" s="316">
        <v>3</v>
      </c>
      <c r="B8" s="323" t="s">
        <v>30</v>
      </c>
      <c r="C8" s="326" t="s">
        <v>31</v>
      </c>
      <c r="D8" s="326" t="s">
        <v>32</v>
      </c>
      <c r="E8" s="16">
        <v>19</v>
      </c>
      <c r="F8" s="133">
        <f>G8-E8</f>
        <v>2</v>
      </c>
      <c r="G8" s="133">
        <f xml:space="preserve"> SUM(J8+H8,J9+H9,J10+H10)</f>
        <v>21</v>
      </c>
      <c r="H8" s="156">
        <f xml:space="preserve"> SUM(L8:T8)</f>
        <v>18</v>
      </c>
      <c r="I8" s="16" t="s">
        <v>139</v>
      </c>
      <c r="J8" s="16">
        <v>3</v>
      </c>
      <c r="K8" s="136" t="s">
        <v>12</v>
      </c>
      <c r="L8" s="16"/>
      <c r="M8" s="136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6"/>
      <c r="U8" s="54"/>
    </row>
    <row r="9" spans="1:22" s="9" customFormat="1" ht="15.75" customHeight="1" x14ac:dyDescent="0.2">
      <c r="A9" s="317"/>
      <c r="B9" s="324"/>
      <c r="C9" s="327"/>
      <c r="D9" s="327"/>
      <c r="E9" s="158"/>
      <c r="F9" s="134"/>
      <c r="G9" s="134"/>
      <c r="H9" s="134"/>
      <c r="I9" s="153" t="s">
        <v>154</v>
      </c>
      <c r="J9" s="157"/>
      <c r="K9" s="158"/>
      <c r="L9" s="157"/>
      <c r="M9" s="158"/>
      <c r="N9" s="157"/>
      <c r="O9" s="157"/>
      <c r="P9" s="158"/>
      <c r="Q9" s="157"/>
      <c r="R9" s="158"/>
      <c r="S9" s="158"/>
      <c r="T9" s="134"/>
      <c r="U9" s="56"/>
    </row>
    <row r="10" spans="1:22" s="9" customFormat="1" ht="24" customHeight="1" x14ac:dyDescent="0.2">
      <c r="A10" s="320"/>
      <c r="B10" s="325"/>
      <c r="C10" s="328"/>
      <c r="D10" s="328"/>
      <c r="E10" s="153"/>
      <c r="F10" s="137"/>
      <c r="G10" s="137"/>
      <c r="H10" s="135"/>
      <c r="I10" s="134"/>
      <c r="J10" s="141"/>
      <c r="K10" s="153"/>
      <c r="L10" s="159"/>
      <c r="M10" s="153"/>
      <c r="N10" s="159"/>
      <c r="O10" s="159"/>
      <c r="P10" s="153"/>
      <c r="Q10" s="159"/>
      <c r="R10" s="153"/>
      <c r="S10" s="153"/>
      <c r="T10" s="137"/>
      <c r="U10" s="59"/>
    </row>
    <row r="11" spans="1:22" s="155" customFormat="1" ht="15.75" customHeight="1" x14ac:dyDescent="0.2">
      <c r="A11" s="321">
        <v>4</v>
      </c>
      <c r="B11" s="318" t="s">
        <v>155</v>
      </c>
      <c r="C11" s="321" t="s">
        <v>137</v>
      </c>
      <c r="D11" s="321" t="s">
        <v>32</v>
      </c>
      <c r="E11" s="133"/>
      <c r="F11" s="133"/>
      <c r="G11" s="7"/>
      <c r="H11" s="316">
        <f>SUM(L11:T11,L12:T12,L13:T13)</f>
        <v>0</v>
      </c>
      <c r="I11" s="133"/>
      <c r="J11" s="133"/>
      <c r="K11" s="27" t="s">
        <v>12</v>
      </c>
      <c r="L11" s="133"/>
      <c r="M11" s="133"/>
      <c r="N11" s="133"/>
      <c r="O11" s="133"/>
      <c r="P11" s="133"/>
      <c r="Q11" s="133"/>
      <c r="R11" s="133"/>
      <c r="S11" s="133"/>
      <c r="T11" s="133"/>
      <c r="U11" s="28"/>
    </row>
    <row r="12" spans="1:22" s="155" customFormat="1" ht="22.5" customHeight="1" x14ac:dyDescent="0.2">
      <c r="A12" s="329"/>
      <c r="B12" s="330"/>
      <c r="C12" s="329"/>
      <c r="D12" s="329"/>
      <c r="E12" s="137"/>
      <c r="F12" s="137"/>
      <c r="G12" s="33"/>
      <c r="H12" s="317"/>
      <c r="I12" s="134"/>
      <c r="J12" s="137"/>
      <c r="K12" s="58" t="s">
        <v>66</v>
      </c>
      <c r="L12" s="137"/>
      <c r="M12" s="137"/>
      <c r="N12" s="137"/>
      <c r="O12" s="137"/>
      <c r="P12" s="137"/>
      <c r="Q12" s="137"/>
      <c r="R12" s="137"/>
      <c r="S12" s="137"/>
      <c r="T12" s="137"/>
      <c r="U12" s="206"/>
    </row>
    <row r="13" spans="1:22" s="155" customFormat="1" ht="27.75" customHeight="1" x14ac:dyDescent="0.2">
      <c r="A13" s="322"/>
      <c r="B13" s="319"/>
      <c r="C13" s="322"/>
      <c r="D13" s="322"/>
      <c r="E13" s="134">
        <v>17</v>
      </c>
      <c r="F13" s="134">
        <f>G13-E13</f>
        <v>-17</v>
      </c>
      <c r="G13" s="134">
        <f xml:space="preserve"> SUM(J11+J12+J13+H11)</f>
        <v>0</v>
      </c>
      <c r="H13" s="317"/>
      <c r="I13" s="134"/>
      <c r="J13" s="134"/>
      <c r="K13" s="207" t="s">
        <v>48</v>
      </c>
      <c r="L13" s="134"/>
      <c r="M13" s="134"/>
      <c r="N13" s="134"/>
      <c r="O13" s="134"/>
      <c r="P13" s="134"/>
      <c r="Q13" s="134"/>
      <c r="R13" s="134"/>
      <c r="S13" s="134"/>
      <c r="T13" s="134"/>
      <c r="U13" s="30"/>
    </row>
    <row r="14" spans="1:22" s="29" customFormat="1" ht="15.75" customHeight="1" x14ac:dyDescent="0.2">
      <c r="A14" s="321">
        <v>5</v>
      </c>
      <c r="B14" s="318" t="s">
        <v>141</v>
      </c>
      <c r="C14" s="321" t="s">
        <v>137</v>
      </c>
      <c r="D14" s="321" t="s">
        <v>142</v>
      </c>
      <c r="E14" s="133"/>
      <c r="F14" s="133"/>
      <c r="G14" s="7"/>
      <c r="H14" s="316">
        <f>SUM(L14:T14,L15:T15,L16:T16)</f>
        <v>19</v>
      </c>
      <c r="I14" s="133"/>
      <c r="J14" s="133"/>
      <c r="K14" s="208" t="s">
        <v>35</v>
      </c>
      <c r="L14" s="133">
        <v>2</v>
      </c>
      <c r="M14" s="133">
        <v>2</v>
      </c>
      <c r="N14" s="133">
        <v>2</v>
      </c>
      <c r="O14" s="133">
        <v>2</v>
      </c>
      <c r="P14" s="133">
        <v>2</v>
      </c>
      <c r="Q14" s="133">
        <v>2</v>
      </c>
      <c r="R14" s="133">
        <v>2</v>
      </c>
      <c r="S14" s="133">
        <v>2</v>
      </c>
      <c r="T14" s="133"/>
      <c r="U14" s="28"/>
    </row>
    <row r="15" spans="1:22" s="29" customFormat="1" ht="15.75" customHeight="1" x14ac:dyDescent="0.2">
      <c r="A15" s="329"/>
      <c r="B15" s="330"/>
      <c r="C15" s="329"/>
      <c r="D15" s="329"/>
      <c r="E15" s="137"/>
      <c r="F15" s="137"/>
      <c r="G15" s="33"/>
      <c r="H15" s="317"/>
      <c r="I15" s="137"/>
      <c r="J15" s="137"/>
      <c r="K15" s="209" t="s">
        <v>34</v>
      </c>
      <c r="L15" s="134"/>
      <c r="M15" s="134"/>
      <c r="N15" s="134"/>
      <c r="O15" s="134"/>
      <c r="P15" s="134"/>
      <c r="Q15" s="134"/>
      <c r="R15" s="134"/>
      <c r="S15" s="134"/>
      <c r="T15" s="137"/>
      <c r="U15" s="206"/>
    </row>
    <row r="16" spans="1:22" s="29" customFormat="1" ht="15.75" customHeight="1" x14ac:dyDescent="0.2">
      <c r="A16" s="322"/>
      <c r="B16" s="319"/>
      <c r="C16" s="322"/>
      <c r="D16" s="322"/>
      <c r="E16" s="134">
        <v>17</v>
      </c>
      <c r="F16" s="134">
        <f>G16-E16</f>
        <v>2</v>
      </c>
      <c r="G16" s="134">
        <f xml:space="preserve"> SUM(J14+J16+H14)</f>
        <v>19</v>
      </c>
      <c r="H16" s="317"/>
      <c r="I16" s="134"/>
      <c r="J16" s="134"/>
      <c r="K16" s="141" t="s">
        <v>48</v>
      </c>
      <c r="L16" s="134">
        <v>3</v>
      </c>
      <c r="M16" s="134"/>
      <c r="N16" s="134"/>
      <c r="O16" s="134"/>
      <c r="P16" s="134"/>
      <c r="Q16" s="134"/>
      <c r="R16" s="134"/>
      <c r="S16" s="134"/>
      <c r="T16" s="134"/>
      <c r="U16" s="30"/>
    </row>
    <row r="17" spans="1:23" s="9" customFormat="1" ht="23.25" customHeight="1" x14ac:dyDescent="0.2">
      <c r="A17" s="321">
        <v>6</v>
      </c>
      <c r="B17" s="318" t="s">
        <v>36</v>
      </c>
      <c r="C17" s="321" t="s">
        <v>31</v>
      </c>
      <c r="D17" s="321" t="s">
        <v>37</v>
      </c>
      <c r="E17" s="133">
        <v>19</v>
      </c>
      <c r="F17" s="133">
        <f>G17-E17</f>
        <v>1</v>
      </c>
      <c r="G17" s="133">
        <f xml:space="preserve"> SUM(J17+J18+J19+H17)</f>
        <v>20</v>
      </c>
      <c r="H17" s="321">
        <f>SUM(L17:T17,L18:T18,L19:T19)</f>
        <v>15</v>
      </c>
      <c r="I17" s="133" t="s">
        <v>38</v>
      </c>
      <c r="J17" s="133">
        <v>3</v>
      </c>
      <c r="K17" s="27" t="s">
        <v>37</v>
      </c>
      <c r="L17" s="133">
        <v>2</v>
      </c>
      <c r="M17" s="133">
        <v>2</v>
      </c>
      <c r="N17" s="133">
        <v>2</v>
      </c>
      <c r="O17" s="133">
        <v>2</v>
      </c>
      <c r="P17" s="133"/>
      <c r="Q17" s="133"/>
      <c r="R17" s="133">
        <v>2</v>
      </c>
      <c r="S17" s="133">
        <v>2</v>
      </c>
      <c r="T17" s="133"/>
      <c r="U17" s="54"/>
      <c r="V17" s="57"/>
    </row>
    <row r="18" spans="1:23" s="9" customFormat="1" ht="14.25" customHeight="1" x14ac:dyDescent="0.2">
      <c r="A18" s="317"/>
      <c r="B18" s="324"/>
      <c r="C18" s="317"/>
      <c r="D18" s="317"/>
      <c r="E18" s="135"/>
      <c r="F18" s="135"/>
      <c r="G18" s="135"/>
      <c r="H18" s="317"/>
      <c r="I18" s="135"/>
      <c r="J18" s="135"/>
      <c r="K18" s="58" t="s">
        <v>48</v>
      </c>
      <c r="L18" s="135"/>
      <c r="M18" s="135">
        <v>3</v>
      </c>
      <c r="N18" s="135"/>
      <c r="O18" s="135"/>
      <c r="P18" s="135"/>
      <c r="Q18" s="135"/>
      <c r="R18" s="135"/>
      <c r="S18" s="135"/>
      <c r="T18" s="135"/>
      <c r="U18" s="59"/>
      <c r="V18" s="57"/>
    </row>
    <row r="19" spans="1:23" s="9" customFormat="1" ht="20.25" customHeight="1" x14ac:dyDescent="0.25">
      <c r="A19" s="333"/>
      <c r="B19" s="334"/>
      <c r="C19" s="333"/>
      <c r="D19" s="333"/>
      <c r="E19" s="139"/>
      <c r="F19" s="139"/>
      <c r="G19" s="139"/>
      <c r="H19" s="333"/>
      <c r="I19" s="139" t="s">
        <v>39</v>
      </c>
      <c r="J19" s="210">
        <v>2</v>
      </c>
      <c r="K19" s="130"/>
      <c r="L19" s="139"/>
      <c r="M19" s="139"/>
      <c r="N19" s="139"/>
      <c r="O19" s="139"/>
      <c r="P19" s="139"/>
      <c r="Q19" s="139"/>
      <c r="R19" s="139"/>
      <c r="S19" s="139"/>
      <c r="T19" s="139"/>
      <c r="U19" s="211"/>
    </row>
    <row r="20" spans="1:23" s="9" customFormat="1" ht="15.75" customHeight="1" x14ac:dyDescent="0.25">
      <c r="A20" s="321">
        <v>7</v>
      </c>
      <c r="B20" s="318" t="s">
        <v>40</v>
      </c>
      <c r="C20" s="133" t="s">
        <v>33</v>
      </c>
      <c r="D20" s="7" t="s">
        <v>41</v>
      </c>
      <c r="E20" s="133">
        <v>19</v>
      </c>
      <c r="F20" s="133">
        <f>G20-E20</f>
        <v>2</v>
      </c>
      <c r="G20" s="133">
        <f xml:space="preserve"> SUM(J20+J21+H20)</f>
        <v>21</v>
      </c>
      <c r="H20" s="321">
        <f xml:space="preserve"> SUM(L20:T20,L21:T21)</f>
        <v>14</v>
      </c>
      <c r="I20" s="133" t="s">
        <v>42</v>
      </c>
      <c r="J20" s="212">
        <v>3</v>
      </c>
      <c r="K20" s="27" t="s">
        <v>41</v>
      </c>
      <c r="L20" s="133">
        <v>1</v>
      </c>
      <c r="M20" s="133">
        <v>1</v>
      </c>
      <c r="N20" s="133"/>
      <c r="O20" s="133"/>
      <c r="P20" s="133">
        <v>1</v>
      </c>
      <c r="Q20" s="133">
        <v>1</v>
      </c>
      <c r="R20" s="133"/>
      <c r="S20" s="133"/>
      <c r="T20" s="212">
        <v>10</v>
      </c>
      <c r="U20" s="211"/>
      <c r="V20" s="60"/>
    </row>
    <row r="21" spans="1:23" s="9" customFormat="1" ht="15.75" customHeight="1" x14ac:dyDescent="0.2">
      <c r="A21" s="331"/>
      <c r="B21" s="332"/>
      <c r="C21" s="141"/>
      <c r="D21" s="2"/>
      <c r="E21" s="141"/>
      <c r="F21" s="141"/>
      <c r="G21" s="141"/>
      <c r="H21" s="331"/>
      <c r="I21" s="141" t="s">
        <v>56</v>
      </c>
      <c r="J21" s="141">
        <v>4</v>
      </c>
      <c r="K21" s="141" t="s">
        <v>48</v>
      </c>
      <c r="L21" s="141"/>
      <c r="M21" s="141"/>
      <c r="N21" s="141"/>
      <c r="O21" s="141"/>
      <c r="P21" s="141"/>
      <c r="Q21" s="141"/>
      <c r="R21" s="141"/>
      <c r="S21" s="141"/>
      <c r="T21" s="2"/>
      <c r="U21" s="61"/>
    </row>
    <row r="22" spans="1:23" s="29" customFormat="1" ht="36" customHeight="1" x14ac:dyDescent="0.2">
      <c r="A22" s="316">
        <v>8</v>
      </c>
      <c r="B22" s="131" t="s">
        <v>44</v>
      </c>
      <c r="C22" s="133" t="s">
        <v>45</v>
      </c>
      <c r="D22" s="7" t="s">
        <v>46</v>
      </c>
      <c r="E22" s="133">
        <v>19</v>
      </c>
      <c r="F22" s="133">
        <f>G22-E22</f>
        <v>0</v>
      </c>
      <c r="G22" s="133">
        <f xml:space="preserve"> SUM(J23+J25+J24+H22)</f>
        <v>19</v>
      </c>
      <c r="H22" s="7">
        <f xml:space="preserve"> SUM(L22:T22,L23:T23,L24:T24,L25:T25)</f>
        <v>14</v>
      </c>
      <c r="I22" s="133" t="s">
        <v>77</v>
      </c>
      <c r="J22" s="133"/>
      <c r="K22" s="27" t="s">
        <v>78</v>
      </c>
      <c r="L22" s="133">
        <v>1</v>
      </c>
      <c r="M22" s="133">
        <v>1</v>
      </c>
      <c r="N22" s="133">
        <v>1</v>
      </c>
      <c r="O22" s="133">
        <v>1</v>
      </c>
      <c r="P22" s="133">
        <v>1</v>
      </c>
      <c r="Q22" s="133">
        <v>1</v>
      </c>
      <c r="R22" s="133">
        <v>1</v>
      </c>
      <c r="S22" s="133">
        <v>1</v>
      </c>
      <c r="T22" s="321"/>
      <c r="U22" s="31"/>
    </row>
    <row r="23" spans="1:23" s="29" customFormat="1" ht="27.75" customHeight="1" x14ac:dyDescent="0.2">
      <c r="A23" s="317"/>
      <c r="B23" s="32"/>
      <c r="C23" s="137"/>
      <c r="D23" s="33"/>
      <c r="E23" s="137"/>
      <c r="F23" s="137"/>
      <c r="G23" s="137"/>
      <c r="H23" s="33"/>
      <c r="I23" s="134" t="s">
        <v>47</v>
      </c>
      <c r="J23" s="134">
        <v>1</v>
      </c>
      <c r="K23" s="134" t="s">
        <v>48</v>
      </c>
      <c r="L23" s="134"/>
      <c r="M23" s="134"/>
      <c r="N23" s="134"/>
      <c r="O23" s="134"/>
      <c r="P23" s="134"/>
      <c r="Q23" s="134">
        <v>3</v>
      </c>
      <c r="R23" s="134"/>
      <c r="S23" s="134">
        <v>3</v>
      </c>
      <c r="T23" s="329"/>
      <c r="U23" s="34"/>
      <c r="V23" s="35"/>
    </row>
    <row r="24" spans="1:23" s="29" customFormat="1" ht="21" customHeight="1" x14ac:dyDescent="0.2">
      <c r="A24" s="317"/>
      <c r="B24" s="32"/>
      <c r="C24" s="135"/>
      <c r="D24" s="36"/>
      <c r="E24" s="135"/>
      <c r="F24" s="135"/>
      <c r="G24" s="135"/>
      <c r="H24" s="36"/>
      <c r="I24" s="134" t="s">
        <v>89</v>
      </c>
      <c r="J24" s="134">
        <v>4</v>
      </c>
      <c r="K24" s="134"/>
      <c r="L24" s="134"/>
      <c r="M24" s="134"/>
      <c r="N24" s="139"/>
      <c r="O24" s="134"/>
      <c r="P24" s="134"/>
      <c r="Q24" s="134"/>
      <c r="R24" s="134"/>
      <c r="S24" s="134"/>
      <c r="T24" s="329"/>
      <c r="U24" s="34"/>
    </row>
    <row r="25" spans="1:23" s="29" customFormat="1" ht="24" customHeight="1" x14ac:dyDescent="0.2">
      <c r="A25" s="317"/>
      <c r="B25" s="132"/>
      <c r="C25" s="141"/>
      <c r="D25" s="2"/>
      <c r="E25" s="141"/>
      <c r="F25" s="141"/>
      <c r="G25" s="141"/>
      <c r="H25" s="2"/>
      <c r="I25" s="139" t="s">
        <v>126</v>
      </c>
      <c r="J25" s="141"/>
      <c r="K25" s="130"/>
      <c r="L25" s="130"/>
      <c r="M25" s="130"/>
      <c r="N25" s="141"/>
      <c r="O25" s="130"/>
      <c r="P25" s="134"/>
      <c r="Q25" s="134"/>
      <c r="R25" s="134"/>
      <c r="S25" s="134"/>
      <c r="T25" s="322"/>
      <c r="U25" s="37"/>
    </row>
    <row r="26" spans="1:23" s="213" customFormat="1" ht="23.25" customHeight="1" x14ac:dyDescent="0.2">
      <c r="A26" s="316">
        <v>9</v>
      </c>
      <c r="B26" s="131" t="s">
        <v>49</v>
      </c>
      <c r="C26" s="137" t="s">
        <v>33</v>
      </c>
      <c r="D26" s="33" t="s">
        <v>50</v>
      </c>
      <c r="E26" s="137">
        <v>19</v>
      </c>
      <c r="F26" s="137">
        <f>G26-E26</f>
        <v>0</v>
      </c>
      <c r="G26" s="137">
        <f xml:space="preserve"> SUM(J26+J27+J28+H26)</f>
        <v>19</v>
      </c>
      <c r="H26" s="135">
        <f xml:space="preserve"> SUM(L26:T26,L27:T27, L28:T28)</f>
        <v>12</v>
      </c>
      <c r="I26" s="133" t="s">
        <v>156</v>
      </c>
      <c r="J26" s="137">
        <v>4</v>
      </c>
      <c r="K26" s="134" t="s">
        <v>80</v>
      </c>
      <c r="L26" s="137">
        <v>2</v>
      </c>
      <c r="M26" s="137">
        <v>2</v>
      </c>
      <c r="N26" s="137">
        <v>2</v>
      </c>
      <c r="O26" s="137">
        <v>2</v>
      </c>
      <c r="P26" s="133">
        <v>1</v>
      </c>
      <c r="Q26" s="133">
        <v>1</v>
      </c>
      <c r="R26" s="133">
        <v>1</v>
      </c>
      <c r="S26" s="133">
        <v>1</v>
      </c>
      <c r="T26" s="133"/>
      <c r="U26" s="31"/>
    </row>
    <row r="27" spans="1:23" s="213" customFormat="1" ht="17.25" customHeight="1" x14ac:dyDescent="0.2">
      <c r="A27" s="317"/>
      <c r="B27" s="32"/>
      <c r="C27" s="137"/>
      <c r="D27" s="33"/>
      <c r="E27" s="137"/>
      <c r="F27" s="137"/>
      <c r="G27" s="137"/>
      <c r="H27" s="135"/>
      <c r="I27" s="139" t="s">
        <v>52</v>
      </c>
      <c r="J27" s="135">
        <v>3</v>
      </c>
      <c r="K27" s="134" t="s">
        <v>48</v>
      </c>
      <c r="L27" s="134"/>
      <c r="M27" s="134"/>
      <c r="N27" s="134"/>
      <c r="O27" s="134"/>
      <c r="P27" s="134"/>
      <c r="Q27" s="134"/>
      <c r="R27" s="137"/>
      <c r="S27" s="137"/>
      <c r="T27" s="137"/>
      <c r="U27" s="30"/>
    </row>
    <row r="28" spans="1:23" s="213" customFormat="1" ht="17.25" customHeight="1" x14ac:dyDescent="0.2">
      <c r="A28" s="320"/>
      <c r="B28" s="138"/>
      <c r="C28" s="139"/>
      <c r="D28" s="38"/>
      <c r="E28" s="139"/>
      <c r="F28" s="139"/>
      <c r="G28" s="139"/>
      <c r="H28" s="135"/>
      <c r="I28" s="141"/>
      <c r="J28" s="135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9"/>
    </row>
    <row r="29" spans="1:23" s="9" customFormat="1" ht="17.25" customHeight="1" x14ac:dyDescent="0.25">
      <c r="A29" s="316">
        <v>10</v>
      </c>
      <c r="B29" s="131" t="s">
        <v>53</v>
      </c>
      <c r="C29" s="133" t="s">
        <v>33</v>
      </c>
      <c r="D29" s="7" t="s">
        <v>54</v>
      </c>
      <c r="E29" s="133">
        <v>19</v>
      </c>
      <c r="F29" s="133">
        <f>G29-E29</f>
        <v>0</v>
      </c>
      <c r="G29" s="133">
        <f xml:space="preserve"> SUM(J29+H29+J30)</f>
        <v>19</v>
      </c>
      <c r="H29" s="133">
        <f>SUM(L29:T29,L30:T30,L31:T31)</f>
        <v>19</v>
      </c>
      <c r="I29" s="137"/>
      <c r="J29" s="133"/>
      <c r="K29" s="133" t="s">
        <v>54</v>
      </c>
      <c r="L29" s="133">
        <v>1</v>
      </c>
      <c r="M29" s="133">
        <v>1</v>
      </c>
      <c r="N29" s="133">
        <v>1</v>
      </c>
      <c r="O29" s="133">
        <v>1</v>
      </c>
      <c r="P29" s="133">
        <v>1</v>
      </c>
      <c r="Q29" s="133">
        <v>1</v>
      </c>
      <c r="R29" s="133">
        <v>2</v>
      </c>
      <c r="S29" s="133">
        <v>2</v>
      </c>
      <c r="T29" s="133"/>
      <c r="U29" s="8"/>
      <c r="W29" s="148"/>
    </row>
    <row r="30" spans="1:23" s="9" customFormat="1" ht="35.25" customHeight="1" x14ac:dyDescent="0.25">
      <c r="A30" s="317"/>
      <c r="B30" s="294" t="s">
        <v>168</v>
      </c>
      <c r="C30" s="134"/>
      <c r="D30" s="1"/>
      <c r="E30" s="134"/>
      <c r="F30" s="134"/>
      <c r="G30" s="134"/>
      <c r="H30" s="134"/>
      <c r="I30" s="133" t="s">
        <v>86</v>
      </c>
      <c r="J30" s="135"/>
      <c r="K30" s="134" t="s">
        <v>48</v>
      </c>
      <c r="L30" s="134"/>
      <c r="M30" s="134"/>
      <c r="N30" s="134">
        <v>3</v>
      </c>
      <c r="O30" s="134">
        <v>3</v>
      </c>
      <c r="P30" s="141">
        <v>3</v>
      </c>
      <c r="Q30" s="134"/>
      <c r="R30" s="134"/>
      <c r="S30" s="134"/>
      <c r="T30" s="134"/>
      <c r="U30" s="40"/>
    </row>
    <row r="31" spans="1:23" s="9" customFormat="1" ht="17.25" customHeight="1" x14ac:dyDescent="0.2">
      <c r="A31" s="320"/>
      <c r="B31" s="140"/>
      <c r="C31" s="141"/>
      <c r="D31" s="2"/>
      <c r="E31" s="141"/>
      <c r="F31" s="141"/>
      <c r="G31" s="141"/>
      <c r="H31" s="141"/>
      <c r="I31" s="2"/>
      <c r="J31" s="141"/>
      <c r="K31" s="130"/>
      <c r="L31" s="130"/>
      <c r="M31" s="130"/>
      <c r="N31" s="130"/>
      <c r="O31" s="141"/>
      <c r="P31" s="141"/>
      <c r="Q31" s="141"/>
      <c r="R31" s="141"/>
      <c r="S31" s="141"/>
      <c r="T31" s="141"/>
      <c r="U31" s="61"/>
    </row>
    <row r="32" spans="1:23" s="213" customFormat="1" ht="40.5" customHeight="1" x14ac:dyDescent="0.2">
      <c r="A32" s="316">
        <v>11</v>
      </c>
      <c r="B32" s="132" t="s">
        <v>81</v>
      </c>
      <c r="C32" s="133"/>
      <c r="D32" s="7" t="s">
        <v>29</v>
      </c>
      <c r="E32" s="133">
        <v>19</v>
      </c>
      <c r="F32" s="133">
        <f>G32-E32</f>
        <v>-1</v>
      </c>
      <c r="G32" s="133">
        <f xml:space="preserve"> SUM(J32+J33+J34+H32)</f>
        <v>18</v>
      </c>
      <c r="H32" s="7">
        <f xml:space="preserve"> SUM(L32:T32,L33:T33,L34:T34,L35:T35)</f>
        <v>12</v>
      </c>
      <c r="I32" s="133" t="s">
        <v>86</v>
      </c>
      <c r="J32" s="133">
        <v>2</v>
      </c>
      <c r="K32" s="27" t="s">
        <v>82</v>
      </c>
      <c r="L32" s="133">
        <v>1</v>
      </c>
      <c r="M32" s="133">
        <v>1</v>
      </c>
      <c r="N32" s="133">
        <v>1</v>
      </c>
      <c r="O32" s="133">
        <v>1</v>
      </c>
      <c r="P32" s="133">
        <v>2</v>
      </c>
      <c r="Q32" s="133">
        <v>2</v>
      </c>
      <c r="R32" s="133">
        <v>2</v>
      </c>
      <c r="S32" s="133">
        <v>2</v>
      </c>
      <c r="T32" s="133"/>
      <c r="U32" s="28"/>
      <c r="V32" s="214"/>
    </row>
    <row r="33" spans="1:22" s="216" customFormat="1" ht="18.75" customHeight="1" x14ac:dyDescent="0.2">
      <c r="A33" s="317"/>
      <c r="B33" s="62"/>
      <c r="C33" s="26"/>
      <c r="D33" s="63"/>
      <c r="E33" s="137"/>
      <c r="F33" s="137"/>
      <c r="G33" s="137"/>
      <c r="H33" s="33"/>
      <c r="I33" s="134" t="s">
        <v>125</v>
      </c>
      <c r="J33" s="134">
        <v>4</v>
      </c>
      <c r="K33" s="215"/>
      <c r="L33" s="134"/>
      <c r="M33" s="134"/>
      <c r="N33" s="134"/>
      <c r="O33" s="134"/>
      <c r="P33" s="134"/>
      <c r="Q33" s="134"/>
      <c r="R33" s="134"/>
      <c r="S33" s="134"/>
      <c r="T33" s="134"/>
      <c r="U33" s="30"/>
    </row>
    <row r="34" spans="1:22" s="216" customFormat="1" ht="16.5" customHeight="1" x14ac:dyDescent="0.2">
      <c r="A34" s="317"/>
      <c r="B34" s="64"/>
      <c r="C34" s="65"/>
      <c r="D34" s="66"/>
      <c r="E34" s="134"/>
      <c r="F34" s="134"/>
      <c r="G34" s="134"/>
      <c r="H34" s="1"/>
      <c r="I34" s="134"/>
      <c r="J34" s="134"/>
      <c r="K34" s="137"/>
      <c r="L34" s="137"/>
      <c r="M34" s="137"/>
      <c r="N34" s="137"/>
      <c r="O34" s="137"/>
      <c r="P34" s="137"/>
      <c r="Q34" s="137"/>
      <c r="R34" s="137"/>
      <c r="S34" s="137"/>
      <c r="T34" s="94"/>
      <c r="U34" s="95"/>
    </row>
    <row r="35" spans="1:22" s="217" customFormat="1" ht="27" customHeight="1" x14ac:dyDescent="0.2">
      <c r="A35" s="320"/>
      <c r="B35" s="140"/>
      <c r="C35" s="141"/>
      <c r="D35" s="2"/>
      <c r="E35" s="141"/>
      <c r="F35" s="141"/>
      <c r="G35" s="141"/>
      <c r="H35" s="2"/>
      <c r="I35" s="141"/>
      <c r="J35" s="141"/>
      <c r="K35" s="141" t="s">
        <v>48</v>
      </c>
      <c r="L35" s="141"/>
      <c r="M35" s="141"/>
      <c r="N35" s="134"/>
      <c r="O35" s="141"/>
      <c r="P35" s="141"/>
      <c r="Q35" s="141"/>
      <c r="R35" s="141"/>
      <c r="S35" s="141"/>
      <c r="T35" s="141"/>
      <c r="U35" s="61"/>
    </row>
    <row r="36" spans="1:22" s="29" customFormat="1" ht="25.5" customHeight="1" x14ac:dyDescent="0.2">
      <c r="A36" s="316">
        <v>12</v>
      </c>
      <c r="B36" s="131" t="s">
        <v>58</v>
      </c>
      <c r="C36" s="133" t="s">
        <v>33</v>
      </c>
      <c r="D36" s="7" t="s">
        <v>27</v>
      </c>
      <c r="E36" s="133">
        <v>19</v>
      </c>
      <c r="F36" s="133">
        <f>G36-E36</f>
        <v>1</v>
      </c>
      <c r="G36" s="7">
        <f xml:space="preserve"> SUM(J36+H36+J37+J38)</f>
        <v>20</v>
      </c>
      <c r="H36" s="133">
        <f xml:space="preserve"> SUM(L36:T36,L37:T37, L38:T38)</f>
        <v>16</v>
      </c>
      <c r="I36" s="137" t="s">
        <v>43</v>
      </c>
      <c r="J36" s="133">
        <v>4</v>
      </c>
      <c r="K36" s="133" t="s">
        <v>27</v>
      </c>
      <c r="L36" s="133">
        <v>4</v>
      </c>
      <c r="M36" s="133">
        <v>4</v>
      </c>
      <c r="N36" s="133"/>
      <c r="O36" s="133"/>
      <c r="P36" s="133">
        <v>4</v>
      </c>
      <c r="Q36" s="133">
        <v>4</v>
      </c>
      <c r="R36" s="133"/>
      <c r="S36" s="133"/>
      <c r="T36" s="133"/>
      <c r="U36" s="28"/>
      <c r="V36" s="35"/>
    </row>
    <row r="37" spans="1:22" s="29" customFormat="1" ht="26.25" customHeight="1" x14ac:dyDescent="0.2">
      <c r="A37" s="317"/>
      <c r="B37" s="218"/>
      <c r="C37" s="134"/>
      <c r="D37" s="1"/>
      <c r="E37" s="134"/>
      <c r="F37" s="134"/>
      <c r="G37" s="134"/>
      <c r="H37" s="134"/>
      <c r="I37" s="1"/>
      <c r="J37" s="134"/>
      <c r="K37" s="96" t="s">
        <v>54</v>
      </c>
      <c r="L37" s="134"/>
      <c r="M37" s="134"/>
      <c r="N37" s="134"/>
      <c r="O37" s="134"/>
      <c r="P37" s="134"/>
      <c r="Q37" s="134"/>
      <c r="R37" s="134"/>
      <c r="S37" s="134"/>
      <c r="T37" s="134"/>
      <c r="U37" s="30"/>
    </row>
    <row r="38" spans="1:22" s="29" customFormat="1" ht="17.25" customHeight="1" x14ac:dyDescent="0.2">
      <c r="A38" s="320"/>
      <c r="B38" s="140"/>
      <c r="C38" s="141"/>
      <c r="D38" s="2"/>
      <c r="E38" s="141"/>
      <c r="F38" s="141"/>
      <c r="G38" s="141"/>
      <c r="H38" s="141"/>
      <c r="I38" s="2"/>
      <c r="J38" s="141"/>
      <c r="K38" s="141" t="s">
        <v>48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41"/>
    </row>
    <row r="39" spans="1:22" s="29" customFormat="1" ht="21" customHeight="1" x14ac:dyDescent="0.2">
      <c r="A39" s="316">
        <v>13</v>
      </c>
      <c r="B39" s="7" t="s">
        <v>59</v>
      </c>
      <c r="C39" s="133" t="s">
        <v>33</v>
      </c>
      <c r="D39" s="7" t="s">
        <v>60</v>
      </c>
      <c r="E39" s="133">
        <v>19</v>
      </c>
      <c r="F39" s="133">
        <f>G39-E39</f>
        <v>1</v>
      </c>
      <c r="G39" s="7">
        <f xml:space="preserve"> SUM(J39+J40+H39+J41)</f>
        <v>20</v>
      </c>
      <c r="H39" s="133">
        <f xml:space="preserve"> SUM(L39:T39, L40:T40,L41:T41)</f>
        <v>14</v>
      </c>
      <c r="I39" s="133" t="s">
        <v>79</v>
      </c>
      <c r="J39" s="133">
        <v>4</v>
      </c>
      <c r="K39" s="133" t="s">
        <v>60</v>
      </c>
      <c r="L39" s="133"/>
      <c r="M39" s="133"/>
      <c r="N39" s="133">
        <v>2</v>
      </c>
      <c r="O39" s="133">
        <v>4</v>
      </c>
      <c r="P39" s="133"/>
      <c r="Q39" s="133"/>
      <c r="R39" s="133">
        <v>4</v>
      </c>
      <c r="S39" s="133">
        <v>4</v>
      </c>
      <c r="T39" s="133"/>
      <c r="U39" s="28"/>
      <c r="V39" s="35"/>
    </row>
    <row r="40" spans="1:22" s="29" customFormat="1" ht="27" customHeight="1" x14ac:dyDescent="0.2">
      <c r="A40" s="317"/>
      <c r="B40" s="36"/>
      <c r="C40" s="135"/>
      <c r="D40" s="36"/>
      <c r="E40" s="135"/>
      <c r="F40" s="135"/>
      <c r="G40" s="36"/>
      <c r="H40" s="135"/>
      <c r="I40" s="135" t="s">
        <v>83</v>
      </c>
      <c r="J40" s="135">
        <v>2</v>
      </c>
      <c r="K40" s="137" t="s">
        <v>48</v>
      </c>
      <c r="L40" s="137"/>
      <c r="M40" s="137"/>
      <c r="N40" s="137"/>
      <c r="O40" s="137"/>
      <c r="P40" s="135"/>
      <c r="Q40" s="135"/>
      <c r="R40" s="135"/>
      <c r="S40" s="135"/>
      <c r="T40" s="135"/>
      <c r="U40" s="39"/>
      <c r="V40" s="35"/>
    </row>
    <row r="41" spans="1:22" s="29" customFormat="1" ht="17.25" customHeight="1" x14ac:dyDescent="0.2">
      <c r="A41" s="320"/>
      <c r="B41" s="2"/>
      <c r="C41" s="141"/>
      <c r="D41" s="2"/>
      <c r="E41" s="141"/>
      <c r="F41" s="141"/>
      <c r="G41" s="141"/>
      <c r="H41" s="2"/>
      <c r="I41" s="141"/>
      <c r="J41" s="141"/>
      <c r="K41" s="130" t="s">
        <v>66</v>
      </c>
      <c r="L41" s="134"/>
      <c r="M41" s="134"/>
      <c r="N41" s="134"/>
      <c r="O41" s="134"/>
      <c r="P41" s="141"/>
      <c r="Q41" s="42"/>
      <c r="R41" s="141"/>
      <c r="S41" s="141"/>
      <c r="T41" s="141"/>
      <c r="U41" s="37"/>
    </row>
    <row r="42" spans="1:22" s="29" customFormat="1" ht="22.5" customHeight="1" x14ac:dyDescent="0.2">
      <c r="A42" s="316">
        <v>14</v>
      </c>
      <c r="B42" s="7" t="s">
        <v>61</v>
      </c>
      <c r="C42" s="133" t="s">
        <v>55</v>
      </c>
      <c r="D42" s="7" t="s">
        <v>60</v>
      </c>
      <c r="E42" s="133">
        <v>19</v>
      </c>
      <c r="F42" s="133">
        <f>G42-E42</f>
        <v>1</v>
      </c>
      <c r="G42" s="7">
        <f xml:space="preserve"> SUM(J42+H42+J44+J43)</f>
        <v>20</v>
      </c>
      <c r="H42" s="133">
        <f xml:space="preserve"> SUM(L42:T42,L43:T43,L44:T44)</f>
        <v>16</v>
      </c>
      <c r="I42" s="134"/>
      <c r="J42" s="133"/>
      <c r="K42" s="133" t="s">
        <v>60</v>
      </c>
      <c r="L42" s="133">
        <v>4</v>
      </c>
      <c r="M42" s="133">
        <v>4</v>
      </c>
      <c r="N42" s="133"/>
      <c r="O42" s="133"/>
      <c r="P42" s="133">
        <v>4</v>
      </c>
      <c r="Q42" s="133">
        <v>4</v>
      </c>
      <c r="R42" s="133"/>
      <c r="S42" s="133"/>
      <c r="T42" s="133"/>
      <c r="U42" s="28"/>
      <c r="V42" s="35"/>
    </row>
    <row r="43" spans="1:22" s="29" customFormat="1" ht="20.25" customHeight="1" x14ac:dyDescent="0.2">
      <c r="A43" s="317"/>
      <c r="B43" s="36"/>
      <c r="C43" s="135"/>
      <c r="D43" s="36"/>
      <c r="E43" s="135"/>
      <c r="F43" s="135"/>
      <c r="G43" s="36"/>
      <c r="H43" s="135"/>
      <c r="I43" s="133" t="s">
        <v>88</v>
      </c>
      <c r="J43" s="43">
        <v>4</v>
      </c>
      <c r="K43" s="44" t="s">
        <v>48</v>
      </c>
      <c r="L43" s="134"/>
      <c r="M43" s="134"/>
      <c r="N43" s="134"/>
      <c r="O43" s="135"/>
      <c r="P43" s="135"/>
      <c r="Q43" s="135"/>
      <c r="R43" s="135"/>
      <c r="S43" s="135"/>
      <c r="T43" s="135"/>
      <c r="U43" s="39"/>
    </row>
    <row r="44" spans="1:22" s="29" customFormat="1" ht="13.5" customHeight="1" x14ac:dyDescent="0.2">
      <c r="A44" s="320"/>
      <c r="B44" s="2"/>
      <c r="C44" s="141"/>
      <c r="D44" s="2"/>
      <c r="E44" s="141"/>
      <c r="F44" s="141"/>
      <c r="G44" s="141"/>
      <c r="H44" s="141"/>
      <c r="I44" s="2"/>
      <c r="J44" s="141"/>
      <c r="K44" s="130" t="s">
        <v>66</v>
      </c>
      <c r="L44" s="141"/>
      <c r="M44" s="130"/>
      <c r="N44" s="130"/>
      <c r="O44" s="141"/>
      <c r="P44" s="141"/>
      <c r="Q44" s="141"/>
      <c r="R44" s="141"/>
      <c r="S44" s="141"/>
      <c r="T44" s="141"/>
      <c r="U44" s="37"/>
    </row>
    <row r="45" spans="1:22" s="29" customFormat="1" ht="24.75" customHeight="1" x14ac:dyDescent="0.2">
      <c r="A45" s="316">
        <v>15</v>
      </c>
      <c r="B45" s="7" t="s">
        <v>62</v>
      </c>
      <c r="C45" s="133" t="s">
        <v>33</v>
      </c>
      <c r="D45" s="7" t="s">
        <v>64</v>
      </c>
      <c r="E45" s="7">
        <v>19</v>
      </c>
      <c r="F45" s="133">
        <f>G45-E45</f>
        <v>-3</v>
      </c>
      <c r="G45" s="7">
        <f xml:space="preserve"> SUM(J45+J46+J47+J48+H45)</f>
        <v>16</v>
      </c>
      <c r="H45" s="7">
        <f xml:space="preserve"> SUM(L45:T45, L46:T46,L47:T47,L48:T48)</f>
        <v>11</v>
      </c>
      <c r="I45" s="133" t="s">
        <v>51</v>
      </c>
      <c r="J45" s="133">
        <v>4</v>
      </c>
      <c r="K45" s="134" t="s">
        <v>87</v>
      </c>
      <c r="L45" s="133">
        <v>1</v>
      </c>
      <c r="M45" s="133">
        <v>1</v>
      </c>
      <c r="N45" s="133">
        <v>1</v>
      </c>
      <c r="O45" s="133">
        <v>1</v>
      </c>
      <c r="P45" s="133">
        <v>1</v>
      </c>
      <c r="Q45" s="133">
        <v>1</v>
      </c>
      <c r="R45" s="133">
        <v>1</v>
      </c>
      <c r="S45" s="133">
        <v>1</v>
      </c>
      <c r="T45" s="133"/>
      <c r="U45" s="28"/>
      <c r="V45" s="35"/>
    </row>
    <row r="46" spans="1:22" s="29" customFormat="1" ht="12" customHeight="1" x14ac:dyDescent="0.2">
      <c r="A46" s="317"/>
      <c r="B46" s="1"/>
      <c r="C46" s="1"/>
      <c r="D46" s="1"/>
      <c r="E46" s="1"/>
      <c r="F46" s="134"/>
      <c r="G46" s="1"/>
      <c r="H46" s="1"/>
      <c r="I46" s="134"/>
      <c r="J46" s="134"/>
      <c r="K46" s="134" t="s">
        <v>34</v>
      </c>
      <c r="L46" s="134"/>
      <c r="M46" s="134"/>
      <c r="N46" s="134"/>
      <c r="O46" s="134"/>
      <c r="P46" s="134"/>
      <c r="Q46" s="134"/>
      <c r="R46" s="134"/>
      <c r="S46" s="134"/>
      <c r="T46" s="134"/>
      <c r="U46" s="30"/>
      <c r="V46" s="35"/>
    </row>
    <row r="47" spans="1:22" s="29" customFormat="1" ht="15" customHeight="1" x14ac:dyDescent="0.2">
      <c r="A47" s="317"/>
      <c r="B47" s="38"/>
      <c r="C47" s="38"/>
      <c r="D47" s="38"/>
      <c r="E47" s="38"/>
      <c r="F47" s="139"/>
      <c r="G47" s="38"/>
      <c r="H47" s="38"/>
      <c r="I47" s="139" t="s">
        <v>84</v>
      </c>
      <c r="J47" s="139"/>
      <c r="K47" s="137" t="s">
        <v>48</v>
      </c>
      <c r="L47" s="137"/>
      <c r="M47" s="137"/>
      <c r="N47" s="137"/>
      <c r="O47" s="137"/>
      <c r="P47" s="135"/>
      <c r="Q47" s="135"/>
      <c r="R47" s="139">
        <v>3</v>
      </c>
      <c r="S47" s="134"/>
      <c r="T47" s="139"/>
      <c r="U47" s="30"/>
    </row>
    <row r="48" spans="1:22" s="9" customFormat="1" ht="16.5" customHeight="1" x14ac:dyDescent="0.2">
      <c r="A48" s="320"/>
      <c r="B48" s="2"/>
      <c r="C48" s="2"/>
      <c r="D48" s="2"/>
      <c r="E48" s="2"/>
      <c r="F48" s="141"/>
      <c r="G48" s="2"/>
      <c r="H48" s="2"/>
      <c r="I48" s="141" t="s">
        <v>123</v>
      </c>
      <c r="J48" s="141">
        <v>1</v>
      </c>
      <c r="K48" s="141" t="s">
        <v>66</v>
      </c>
      <c r="L48" s="141"/>
      <c r="M48" s="141"/>
      <c r="N48" s="141"/>
      <c r="O48" s="141"/>
      <c r="P48" s="141"/>
      <c r="Q48" s="141"/>
      <c r="R48" s="141"/>
      <c r="S48" s="130"/>
      <c r="T48" s="141"/>
      <c r="U48" s="45"/>
      <c r="V48" s="67"/>
    </row>
    <row r="49" spans="1:23" s="9" customFormat="1" ht="15" customHeight="1" x14ac:dyDescent="0.25">
      <c r="A49" s="316">
        <v>16</v>
      </c>
      <c r="B49" s="323" t="s">
        <v>68</v>
      </c>
      <c r="C49" s="7"/>
      <c r="D49" s="7"/>
      <c r="E49" s="7"/>
      <c r="F49" s="133"/>
      <c r="G49" s="7"/>
      <c r="H49" s="7"/>
      <c r="I49" s="133" t="s">
        <v>67</v>
      </c>
      <c r="J49" s="133"/>
      <c r="K49" s="133" t="s">
        <v>41</v>
      </c>
      <c r="L49" s="133"/>
      <c r="M49" s="133"/>
      <c r="N49" s="133">
        <v>1</v>
      </c>
      <c r="O49" s="133">
        <v>1</v>
      </c>
      <c r="P49" s="133"/>
      <c r="Q49" s="133"/>
      <c r="R49" s="133">
        <v>1</v>
      </c>
      <c r="S49" s="133">
        <v>1</v>
      </c>
      <c r="T49" s="133"/>
      <c r="U49" s="8"/>
      <c r="V49" s="68"/>
    </row>
    <row r="50" spans="1:23" s="9" customFormat="1" ht="20.25" customHeight="1" x14ac:dyDescent="0.2">
      <c r="A50" s="320"/>
      <c r="B50" s="325"/>
      <c r="C50" s="141" t="s">
        <v>33</v>
      </c>
      <c r="D50" s="2" t="s">
        <v>69</v>
      </c>
      <c r="E50" s="141">
        <v>6</v>
      </c>
      <c r="F50" s="141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1" t="s">
        <v>65</v>
      </c>
      <c r="J50" s="141">
        <v>2</v>
      </c>
      <c r="K50" s="141" t="s">
        <v>66</v>
      </c>
      <c r="L50" s="141"/>
      <c r="M50" s="141"/>
      <c r="N50" s="141"/>
      <c r="O50" s="46"/>
      <c r="P50" s="141"/>
      <c r="Q50" s="141"/>
      <c r="R50" s="141"/>
      <c r="S50" s="141"/>
      <c r="T50" s="141"/>
      <c r="U50" s="45"/>
    </row>
    <row r="51" spans="1:23" s="217" customFormat="1" ht="15" customHeight="1" x14ac:dyDescent="0.25">
      <c r="A51" s="316">
        <v>17</v>
      </c>
      <c r="B51" s="323" t="s">
        <v>140</v>
      </c>
      <c r="C51" s="7"/>
      <c r="D51" s="7"/>
      <c r="E51" s="7"/>
      <c r="F51" s="133"/>
      <c r="G51" s="7"/>
      <c r="H51" s="7"/>
      <c r="I51" s="133"/>
      <c r="J51" s="133"/>
      <c r="K51" s="133" t="s">
        <v>27</v>
      </c>
      <c r="L51" s="133"/>
      <c r="M51" s="133"/>
      <c r="N51" s="133">
        <v>4</v>
      </c>
      <c r="O51" s="133">
        <v>4</v>
      </c>
      <c r="P51" s="133"/>
      <c r="Q51" s="133"/>
      <c r="R51" s="133">
        <v>4</v>
      </c>
      <c r="S51" s="133">
        <v>4</v>
      </c>
      <c r="T51" s="133"/>
      <c r="U51" s="8"/>
      <c r="V51" s="219"/>
    </row>
    <row r="52" spans="1:23" s="217" customFormat="1" ht="15" customHeight="1" x14ac:dyDescent="0.25">
      <c r="A52" s="317"/>
      <c r="B52" s="324"/>
      <c r="C52" s="135" t="s">
        <v>137</v>
      </c>
      <c r="D52" s="36" t="s">
        <v>27</v>
      </c>
      <c r="E52" s="36"/>
      <c r="F52" s="135"/>
      <c r="G52" s="36"/>
      <c r="H52" s="36"/>
      <c r="I52" s="135"/>
      <c r="J52" s="139"/>
      <c r="K52" s="137" t="s">
        <v>48</v>
      </c>
      <c r="L52" s="134"/>
      <c r="M52" s="134"/>
      <c r="N52" s="134"/>
      <c r="O52" s="220"/>
      <c r="P52" s="134"/>
      <c r="Q52" s="134"/>
      <c r="R52" s="134"/>
      <c r="S52" s="134"/>
      <c r="T52" s="221"/>
      <c r="U52" s="222"/>
      <c r="V52" s="223"/>
    </row>
    <row r="53" spans="1:23" s="217" customFormat="1" ht="15" customHeight="1" x14ac:dyDescent="0.25">
      <c r="A53" s="317"/>
      <c r="B53" s="324"/>
      <c r="C53" s="36"/>
      <c r="D53" s="36"/>
      <c r="E53" s="36"/>
      <c r="F53" s="135"/>
      <c r="G53" s="36"/>
      <c r="H53" s="36"/>
      <c r="I53" s="135"/>
      <c r="J53" s="135">
        <v>0</v>
      </c>
      <c r="K53" s="221"/>
      <c r="L53" s="137"/>
      <c r="M53" s="137"/>
      <c r="N53" s="137"/>
      <c r="O53" s="224"/>
      <c r="P53" s="137"/>
      <c r="Q53" s="137"/>
      <c r="R53" s="137"/>
      <c r="S53" s="137"/>
      <c r="T53" s="221"/>
      <c r="U53" s="222"/>
      <c r="V53" s="223"/>
      <c r="W53" s="287" t="s">
        <v>164</v>
      </c>
    </row>
    <row r="54" spans="1:23" s="217" customFormat="1" ht="20.25" customHeight="1" x14ac:dyDescent="0.2">
      <c r="A54" s="320"/>
      <c r="B54" s="325"/>
      <c r="C54" s="141"/>
      <c r="D54" s="2"/>
      <c r="E54" s="141">
        <v>17</v>
      </c>
      <c r="F54" s="141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3"/>
      <c r="J54" s="141"/>
      <c r="K54" s="141" t="s">
        <v>66</v>
      </c>
      <c r="L54" s="141"/>
      <c r="M54" s="130"/>
      <c r="N54" s="141"/>
      <c r="O54" s="130"/>
      <c r="P54" s="141"/>
      <c r="Q54" s="130"/>
      <c r="R54" s="141"/>
      <c r="S54" s="141"/>
      <c r="T54" s="141"/>
      <c r="U54" s="37"/>
    </row>
    <row r="55" spans="1:23" s="9" customFormat="1" ht="15" customHeight="1" x14ac:dyDescent="0.25">
      <c r="A55" s="316">
        <v>18</v>
      </c>
      <c r="B55" s="323" t="s">
        <v>157</v>
      </c>
      <c r="C55" s="7"/>
      <c r="D55" s="7"/>
      <c r="E55" s="7"/>
      <c r="F55" s="133"/>
      <c r="G55" s="7"/>
      <c r="H55" s="7"/>
      <c r="I55" s="133"/>
      <c r="J55" s="133"/>
      <c r="K55" s="133" t="s">
        <v>34</v>
      </c>
      <c r="L55" s="133">
        <v>1</v>
      </c>
      <c r="M55" s="133">
        <v>1</v>
      </c>
      <c r="N55" s="133">
        <v>1</v>
      </c>
      <c r="O55" s="133">
        <v>1</v>
      </c>
      <c r="P55" s="133">
        <v>1</v>
      </c>
      <c r="Q55" s="133">
        <v>1</v>
      </c>
      <c r="R55" s="133">
        <v>1</v>
      </c>
      <c r="S55" s="133">
        <v>1</v>
      </c>
      <c r="T55" s="133"/>
      <c r="U55" s="8"/>
      <c r="V55" s="68"/>
      <c r="W55" s="287" t="s">
        <v>163</v>
      </c>
    </row>
    <row r="56" spans="1:23" s="9" customFormat="1" ht="20.25" customHeight="1" x14ac:dyDescent="0.2">
      <c r="A56" s="320"/>
      <c r="B56" s="325"/>
      <c r="C56" s="141" t="s">
        <v>158</v>
      </c>
      <c r="D56" s="2" t="s">
        <v>159</v>
      </c>
      <c r="E56" s="141">
        <v>19</v>
      </c>
      <c r="F56" s="141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1"/>
      <c r="J56" s="141"/>
      <c r="K56" s="141" t="s">
        <v>66</v>
      </c>
      <c r="L56" s="141">
        <v>1</v>
      </c>
      <c r="M56" s="141">
        <v>1</v>
      </c>
      <c r="N56" s="141">
        <v>1</v>
      </c>
      <c r="O56" s="46">
        <v>1</v>
      </c>
      <c r="P56" s="141">
        <v>1</v>
      </c>
      <c r="Q56" s="141">
        <v>1</v>
      </c>
      <c r="R56" s="141">
        <v>1</v>
      </c>
      <c r="S56" s="141">
        <v>1</v>
      </c>
      <c r="T56" s="141"/>
      <c r="U56" s="45"/>
    </row>
    <row r="57" spans="1:23" s="148" customFormat="1" ht="36.75" customHeight="1" x14ac:dyDescent="0.2">
      <c r="A57" s="47">
        <v>19</v>
      </c>
      <c r="B57" s="87" t="s">
        <v>143</v>
      </c>
      <c r="C57" s="36" t="s">
        <v>63</v>
      </c>
      <c r="D57" s="87" t="s">
        <v>138</v>
      </c>
      <c r="E57" s="87"/>
      <c r="F57" s="47">
        <f>G57-E57</f>
        <v>8</v>
      </c>
      <c r="G57" s="87">
        <f xml:space="preserve"> SUM(J57+H57)</f>
        <v>8</v>
      </c>
      <c r="H57" s="87">
        <f xml:space="preserve"> SUM(L57:T57)</f>
        <v>8</v>
      </c>
      <c r="I57" s="47" t="s">
        <v>146</v>
      </c>
      <c r="J57" s="47"/>
      <c r="K57" s="225" t="s">
        <v>57</v>
      </c>
      <c r="L57" s="47">
        <v>1</v>
      </c>
      <c r="M57" s="47">
        <v>1</v>
      </c>
      <c r="N57" s="47"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T57" s="47"/>
      <c r="U57" s="88"/>
      <c r="V57" s="147"/>
    </row>
    <row r="58" spans="1:23" s="9" customFormat="1" ht="24" customHeight="1" x14ac:dyDescent="0.2">
      <c r="A58" s="47">
        <v>20</v>
      </c>
      <c r="B58" s="87" t="s">
        <v>71</v>
      </c>
      <c r="C58" s="87" t="s">
        <v>63</v>
      </c>
      <c r="D58" s="87" t="s">
        <v>70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/>
      <c r="J58" s="47"/>
      <c r="K58" s="47" t="s">
        <v>70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60"/>
    </row>
    <row r="59" spans="1:23" s="9" customFormat="1" ht="24" customHeight="1" x14ac:dyDescent="0.2">
      <c r="A59" s="47">
        <v>21</v>
      </c>
      <c r="B59" s="48" t="s">
        <v>169</v>
      </c>
      <c r="C59" s="48" t="s">
        <v>63</v>
      </c>
      <c r="D59" s="7" t="s">
        <v>85</v>
      </c>
      <c r="E59" s="133"/>
      <c r="F59" s="133">
        <f>G59-E59</f>
        <v>6</v>
      </c>
      <c r="G59" s="49">
        <f>SUM(J59+H59)</f>
        <v>6</v>
      </c>
      <c r="H59" s="48">
        <f>SUM(L59:T59)</f>
        <v>6</v>
      </c>
      <c r="I59" s="133"/>
      <c r="J59" s="133"/>
      <c r="K59" s="133" t="s">
        <v>85</v>
      </c>
      <c r="L59" s="133">
        <v>3</v>
      </c>
      <c r="M59" s="133">
        <v>3</v>
      </c>
      <c r="N59" s="133"/>
      <c r="O59" s="133"/>
      <c r="P59" s="133"/>
      <c r="Q59" s="133"/>
      <c r="R59" s="133"/>
      <c r="S59" s="133"/>
      <c r="T59" s="50"/>
      <c r="U59" s="51"/>
    </row>
    <row r="60" spans="1:23" s="9" customFormat="1" ht="18.75" customHeight="1" x14ac:dyDescent="0.2">
      <c r="A60" s="312"/>
      <c r="B60" s="312"/>
      <c r="C60" s="312"/>
      <c r="D60" s="313"/>
      <c r="E60" s="127">
        <f>SUM(E6:E59)</f>
        <v>289</v>
      </c>
      <c r="F60" s="127">
        <f>SUM(F6:F59)</f>
        <v>7</v>
      </c>
      <c r="G60" s="127">
        <f>SUM(G6:G59)</f>
        <v>296</v>
      </c>
      <c r="H60" s="127">
        <f>SUM(H6:H59)</f>
        <v>242</v>
      </c>
      <c r="I60" s="127"/>
      <c r="J60" s="127">
        <f>SUM(J6:J59)</f>
        <v>54</v>
      </c>
      <c r="K60" s="127"/>
      <c r="L60" s="127">
        <f t="shared" ref="L60:R60" si="5">SUM(L6:L59)</f>
        <v>29</v>
      </c>
      <c r="M60" s="127">
        <f>SUM(M5:M59)</f>
        <v>29</v>
      </c>
      <c r="N60" s="127">
        <f>SUM(N5:N59)</f>
        <v>29</v>
      </c>
      <c r="O60" s="127">
        <f t="shared" si="5"/>
        <v>29</v>
      </c>
      <c r="P60" s="127">
        <f t="shared" si="5"/>
        <v>29</v>
      </c>
      <c r="Q60" s="127">
        <f t="shared" si="5"/>
        <v>29</v>
      </c>
      <c r="R60" s="52">
        <f t="shared" si="5"/>
        <v>30</v>
      </c>
      <c r="S60" s="52">
        <f>SUM(S5:S59)</f>
        <v>30</v>
      </c>
      <c r="T60" s="127"/>
      <c r="U60" s="69"/>
    </row>
    <row r="61" spans="1:23" s="9" customFormat="1" ht="18.75" customHeight="1" x14ac:dyDescent="0.25">
      <c r="A61" s="338"/>
      <c r="B61" s="338"/>
      <c r="C61" s="338"/>
      <c r="D61" s="338"/>
      <c r="E61" s="338"/>
      <c r="F61" s="338"/>
      <c r="G61" s="338"/>
      <c r="H61" s="338"/>
      <c r="I61" s="338"/>
      <c r="K61" s="339" t="s">
        <v>135</v>
      </c>
      <c r="L61" s="339"/>
      <c r="M61" s="339"/>
      <c r="N61" s="339"/>
      <c r="O61" s="339"/>
      <c r="P61" s="339"/>
      <c r="Q61" s="339"/>
      <c r="R61" s="339"/>
      <c r="S61" s="339"/>
      <c r="T61" s="339"/>
      <c r="U61" s="339"/>
    </row>
    <row r="62" spans="1:23" s="9" customFormat="1" ht="14.25" x14ac:dyDescent="0.2">
      <c r="A62" s="12"/>
      <c r="B62" s="11"/>
      <c r="C62" s="11"/>
      <c r="D62" s="11"/>
      <c r="E62" s="11"/>
      <c r="F62" s="12"/>
      <c r="G62" s="11"/>
      <c r="H62" s="12"/>
      <c r="I62" s="13"/>
      <c r="J62" s="11"/>
      <c r="K62" s="336"/>
      <c r="L62" s="336"/>
      <c r="M62" s="336"/>
      <c r="N62" s="336"/>
      <c r="O62" s="336"/>
      <c r="P62" s="336"/>
      <c r="Q62" s="336"/>
      <c r="R62" s="336"/>
      <c r="S62" s="336"/>
      <c r="T62" s="336"/>
      <c r="U62" s="336"/>
    </row>
    <row r="63" spans="1:23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253"/>
      <c r="L63" s="253"/>
      <c r="M63" s="253"/>
      <c r="N63" s="253"/>
      <c r="O63" s="253"/>
      <c r="P63" s="253"/>
      <c r="Q63" s="253"/>
      <c r="R63" s="253"/>
      <c r="S63" s="11"/>
      <c r="T63" s="11"/>
    </row>
    <row r="64" spans="1:23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336"/>
      <c r="L64" s="336"/>
      <c r="M64" s="336"/>
      <c r="N64" s="336"/>
      <c r="O64" s="336"/>
      <c r="P64" s="336"/>
      <c r="Q64" s="336"/>
      <c r="R64" s="336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253"/>
      <c r="L65" s="253"/>
      <c r="M65" s="253"/>
      <c r="N65" s="253"/>
      <c r="O65" s="253"/>
      <c r="P65" s="253"/>
      <c r="Q65" s="253"/>
      <c r="R65" s="253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53"/>
      <c r="L66" s="253"/>
      <c r="M66" s="253"/>
      <c r="N66" s="253"/>
      <c r="O66" s="253"/>
      <c r="P66" s="253"/>
      <c r="Q66" s="253"/>
      <c r="R66" s="253"/>
      <c r="S66" s="11"/>
      <c r="T66" s="11"/>
    </row>
    <row r="67" spans="1:21" s="9" customFormat="1" x14ac:dyDescent="0.25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337"/>
      <c r="L67" s="337"/>
      <c r="M67" s="337"/>
      <c r="N67" s="337"/>
      <c r="O67" s="337"/>
      <c r="P67" s="337"/>
      <c r="Q67" s="337"/>
      <c r="R67" s="337"/>
      <c r="S67" s="11"/>
      <c r="T67" s="11"/>
    </row>
    <row r="68" spans="1:21" s="9" customFormat="1" ht="15.75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E1AB-D996-4A63-9CA7-4B97FAC6B113}">
  <sheetPr>
    <pageSetUpPr fitToPage="1"/>
  </sheetPr>
  <dimension ref="A1:AA30"/>
  <sheetViews>
    <sheetView topLeftCell="A7" zoomScale="90" zoomScaleNormal="90" workbookViewId="0">
      <selection activeCell="V12" sqref="V12:V13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2" customFormat="1" ht="14.25" customHeight="1" x14ac:dyDescent="0.25">
      <c r="A1" s="440" t="s">
        <v>151</v>
      </c>
      <c r="B1" s="440"/>
      <c r="C1" s="440"/>
      <c r="D1" s="440"/>
      <c r="E1" s="440"/>
      <c r="F1" s="440"/>
      <c r="G1" s="440"/>
      <c r="H1" s="440"/>
      <c r="I1" s="44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s="112" customFormat="1" ht="14.25" customHeight="1" x14ac:dyDescent="0.25">
      <c r="A2" s="441" t="s">
        <v>1</v>
      </c>
      <c r="B2" s="441"/>
      <c r="C2" s="441"/>
      <c r="D2" s="441"/>
      <c r="E2" s="441"/>
      <c r="F2" s="441"/>
      <c r="G2" s="441"/>
      <c r="H2" s="441"/>
      <c r="I2" s="44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7" s="113" customFormat="1" ht="14.25" customHeight="1" x14ac:dyDescent="0.25">
      <c r="A3" s="442" t="s">
        <v>152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2"/>
      <c r="W3" s="442"/>
      <c r="X3" s="442"/>
      <c r="Y3" s="442"/>
      <c r="Z3" s="442"/>
    </row>
    <row r="4" spans="1:27" s="113" customFormat="1" ht="17.25" customHeight="1" x14ac:dyDescent="0.25">
      <c r="A4" s="443" t="s">
        <v>172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</row>
    <row r="5" spans="1:27" s="228" customFormat="1" ht="18.75" customHeight="1" x14ac:dyDescent="0.2">
      <c r="A5" s="71"/>
      <c r="B5" s="444" t="s">
        <v>91</v>
      </c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  <c r="P5" s="445"/>
      <c r="Q5" s="445"/>
      <c r="R5" s="445"/>
      <c r="S5" s="445"/>
      <c r="T5" s="445"/>
      <c r="U5" s="445"/>
      <c r="V5" s="445"/>
      <c r="W5" s="445"/>
      <c r="X5" s="445"/>
      <c r="Y5" s="445"/>
      <c r="Z5" s="446"/>
      <c r="AA5" s="227"/>
    </row>
    <row r="6" spans="1:27" s="228" customFormat="1" ht="15.75" customHeight="1" x14ac:dyDescent="0.2">
      <c r="A6" s="72"/>
      <c r="B6" s="447" t="s">
        <v>92</v>
      </c>
      <c r="C6" s="448"/>
      <c r="D6" s="448"/>
      <c r="E6" s="448"/>
      <c r="F6" s="449"/>
      <c r="G6" s="450" t="s">
        <v>93</v>
      </c>
      <c r="H6" s="450"/>
      <c r="I6" s="450"/>
      <c r="J6" s="450"/>
      <c r="K6" s="451"/>
      <c r="L6" s="447" t="s">
        <v>94</v>
      </c>
      <c r="M6" s="448"/>
      <c r="N6" s="448"/>
      <c r="O6" s="448"/>
      <c r="P6" s="449"/>
      <c r="Q6" s="452" t="s">
        <v>95</v>
      </c>
      <c r="R6" s="448"/>
      <c r="S6" s="448"/>
      <c r="T6" s="448"/>
      <c r="U6" s="453"/>
      <c r="V6" s="447" t="s">
        <v>96</v>
      </c>
      <c r="W6" s="448"/>
      <c r="X6" s="448"/>
      <c r="Y6" s="448"/>
      <c r="Z6" s="454"/>
    </row>
    <row r="7" spans="1:27" s="228" customFormat="1" ht="18" customHeight="1" x14ac:dyDescent="0.2">
      <c r="A7" s="105"/>
      <c r="B7" s="106" t="s">
        <v>97</v>
      </c>
      <c r="C7" s="107" t="s">
        <v>98</v>
      </c>
      <c r="D7" s="107" t="s">
        <v>99</v>
      </c>
      <c r="E7" s="107" t="s">
        <v>100</v>
      </c>
      <c r="F7" s="108" t="s">
        <v>101</v>
      </c>
      <c r="G7" s="109" t="s">
        <v>97</v>
      </c>
      <c r="H7" s="107" t="s">
        <v>98</v>
      </c>
      <c r="I7" s="107" t="s">
        <v>99</v>
      </c>
      <c r="J7" s="107" t="s">
        <v>100</v>
      </c>
      <c r="K7" s="172" t="s">
        <v>101</v>
      </c>
      <c r="L7" s="106" t="s">
        <v>97</v>
      </c>
      <c r="M7" s="107" t="s">
        <v>98</v>
      </c>
      <c r="N7" s="107" t="s">
        <v>99</v>
      </c>
      <c r="O7" s="107" t="s">
        <v>100</v>
      </c>
      <c r="P7" s="108" t="s">
        <v>101</v>
      </c>
      <c r="Q7" s="109" t="s">
        <v>97</v>
      </c>
      <c r="R7" s="107" t="s">
        <v>98</v>
      </c>
      <c r="S7" s="107" t="s">
        <v>99</v>
      </c>
      <c r="T7" s="107" t="s">
        <v>100</v>
      </c>
      <c r="U7" s="172" t="s">
        <v>101</v>
      </c>
      <c r="V7" s="106" t="s">
        <v>97</v>
      </c>
      <c r="W7" s="107" t="s">
        <v>98</v>
      </c>
      <c r="X7" s="107" t="s">
        <v>99</v>
      </c>
      <c r="Y7" s="107" t="s">
        <v>100</v>
      </c>
      <c r="Z7" s="175" t="s">
        <v>101</v>
      </c>
    </row>
    <row r="8" spans="1:27" s="228" customFormat="1" ht="26.25" customHeight="1" x14ac:dyDescent="0.2">
      <c r="A8" s="439" t="s">
        <v>17</v>
      </c>
      <c r="B8" s="73" t="s">
        <v>114</v>
      </c>
      <c r="C8" s="340" t="s">
        <v>60</v>
      </c>
      <c r="D8" s="340"/>
      <c r="E8" s="173" t="s">
        <v>104</v>
      </c>
      <c r="F8" s="169" t="s">
        <v>87</v>
      </c>
      <c r="G8" s="292" t="s">
        <v>136</v>
      </c>
      <c r="H8" s="280" t="s">
        <v>34</v>
      </c>
      <c r="I8" s="149" t="s">
        <v>80</v>
      </c>
      <c r="J8" s="166" t="s">
        <v>54</v>
      </c>
      <c r="K8" s="163" t="s">
        <v>103</v>
      </c>
      <c r="L8" s="252" t="s">
        <v>105</v>
      </c>
      <c r="M8" s="176" t="s">
        <v>80</v>
      </c>
      <c r="N8" s="115" t="s">
        <v>119</v>
      </c>
      <c r="O8" s="278" t="s">
        <v>136</v>
      </c>
      <c r="P8" s="110" t="s">
        <v>66</v>
      </c>
      <c r="Q8" s="367" t="s">
        <v>103</v>
      </c>
      <c r="R8" s="360"/>
      <c r="S8" s="345" t="s">
        <v>102</v>
      </c>
      <c r="T8" s="360"/>
      <c r="U8" s="163" t="s">
        <v>118</v>
      </c>
      <c r="V8" s="367" t="s">
        <v>102</v>
      </c>
      <c r="W8" s="341"/>
      <c r="X8" s="359" t="s">
        <v>60</v>
      </c>
      <c r="Y8" s="360"/>
      <c r="Z8" s="163" t="s">
        <v>134</v>
      </c>
      <c r="AA8" s="229"/>
    </row>
    <row r="9" spans="1:27" s="228" customFormat="1" ht="26.25" customHeight="1" x14ac:dyDescent="0.2">
      <c r="A9" s="439"/>
      <c r="B9" s="165" t="s">
        <v>108</v>
      </c>
      <c r="C9" s="355" t="s">
        <v>108</v>
      </c>
      <c r="D9" s="356"/>
      <c r="E9" s="160" t="s">
        <v>117</v>
      </c>
      <c r="F9" s="117" t="s">
        <v>106</v>
      </c>
      <c r="G9" s="293" t="s">
        <v>124</v>
      </c>
      <c r="H9" s="192" t="s">
        <v>150</v>
      </c>
      <c r="I9" s="256" t="s">
        <v>113</v>
      </c>
      <c r="J9" s="249" t="s">
        <v>147</v>
      </c>
      <c r="K9" s="297" t="s">
        <v>149</v>
      </c>
      <c r="L9" s="298" t="s">
        <v>144</v>
      </c>
      <c r="M9" s="183" t="s">
        <v>113</v>
      </c>
      <c r="N9" s="89" t="s">
        <v>111</v>
      </c>
      <c r="O9" s="251" t="s">
        <v>124</v>
      </c>
      <c r="P9" s="237" t="s">
        <v>150</v>
      </c>
      <c r="Q9" s="368" t="s">
        <v>149</v>
      </c>
      <c r="R9" s="369"/>
      <c r="S9" s="370" t="s">
        <v>148</v>
      </c>
      <c r="T9" s="371"/>
      <c r="U9" s="197" t="s">
        <v>116</v>
      </c>
      <c r="V9" s="427" t="s">
        <v>148</v>
      </c>
      <c r="W9" s="428"/>
      <c r="X9" s="419" t="s">
        <v>108</v>
      </c>
      <c r="Y9" s="356"/>
      <c r="Z9" s="167" t="s">
        <v>108</v>
      </c>
      <c r="AA9" s="229"/>
    </row>
    <row r="10" spans="1:27" s="228" customFormat="1" ht="26.25" customHeight="1" x14ac:dyDescent="0.2">
      <c r="A10" s="439" t="s">
        <v>18</v>
      </c>
      <c r="B10" s="73" t="s">
        <v>114</v>
      </c>
      <c r="C10" s="78" t="s">
        <v>118</v>
      </c>
      <c r="D10" s="179" t="s">
        <v>119</v>
      </c>
      <c r="E10" s="359" t="s">
        <v>102</v>
      </c>
      <c r="F10" s="350"/>
      <c r="G10" s="239" t="s">
        <v>35</v>
      </c>
      <c r="H10" s="278" t="s">
        <v>136</v>
      </c>
      <c r="I10" s="154" t="s">
        <v>103</v>
      </c>
      <c r="J10" s="74" t="s">
        <v>80</v>
      </c>
      <c r="K10" s="170" t="s">
        <v>105</v>
      </c>
      <c r="L10" s="292" t="s">
        <v>136</v>
      </c>
      <c r="M10" s="115" t="s">
        <v>54</v>
      </c>
      <c r="N10" s="236" t="s">
        <v>34</v>
      </c>
      <c r="O10" s="149" t="s">
        <v>80</v>
      </c>
      <c r="P10" s="170" t="s">
        <v>48</v>
      </c>
      <c r="Q10" s="372" t="s">
        <v>60</v>
      </c>
      <c r="R10" s="360"/>
      <c r="S10" s="271" t="s">
        <v>66</v>
      </c>
      <c r="T10" s="345" t="s">
        <v>103</v>
      </c>
      <c r="U10" s="350"/>
      <c r="V10" s="372" t="s">
        <v>60</v>
      </c>
      <c r="W10" s="360"/>
      <c r="X10" s="345" t="s">
        <v>102</v>
      </c>
      <c r="Y10" s="360"/>
      <c r="Z10" s="163" t="s">
        <v>134</v>
      </c>
    </row>
    <row r="11" spans="1:27" s="228" customFormat="1" ht="26.25" customHeight="1" x14ac:dyDescent="0.2">
      <c r="A11" s="439"/>
      <c r="B11" s="230" t="s">
        <v>148</v>
      </c>
      <c r="C11" s="92" t="s">
        <v>116</v>
      </c>
      <c r="D11" s="171" t="s">
        <v>111</v>
      </c>
      <c r="E11" s="411" t="s">
        <v>148</v>
      </c>
      <c r="F11" s="412"/>
      <c r="G11" s="272" t="s">
        <v>106</v>
      </c>
      <c r="H11" s="251" t="s">
        <v>124</v>
      </c>
      <c r="I11" s="282" t="s">
        <v>149</v>
      </c>
      <c r="J11" s="183" t="s">
        <v>113</v>
      </c>
      <c r="K11" s="231" t="s">
        <v>144</v>
      </c>
      <c r="L11" s="293" t="s">
        <v>124</v>
      </c>
      <c r="M11" s="187" t="s">
        <v>147</v>
      </c>
      <c r="N11" s="235" t="s">
        <v>150</v>
      </c>
      <c r="O11" s="527" t="s">
        <v>113</v>
      </c>
      <c r="P11" s="233" t="s">
        <v>109</v>
      </c>
      <c r="Q11" s="355" t="s">
        <v>108</v>
      </c>
      <c r="R11" s="356"/>
      <c r="S11" s="195" t="s">
        <v>150</v>
      </c>
      <c r="T11" s="357" t="s">
        <v>149</v>
      </c>
      <c r="U11" s="358"/>
      <c r="V11" s="435" t="s">
        <v>108</v>
      </c>
      <c r="W11" s="436"/>
      <c r="X11" s="437" t="s">
        <v>148</v>
      </c>
      <c r="Y11" s="428"/>
      <c r="Z11" s="182" t="s">
        <v>148</v>
      </c>
    </row>
    <row r="12" spans="1:27" s="228" customFormat="1" ht="26.25" customHeight="1" x14ac:dyDescent="0.2">
      <c r="A12" s="433" t="s">
        <v>19</v>
      </c>
      <c r="B12" s="76" t="s">
        <v>114</v>
      </c>
      <c r="C12" s="72" t="s">
        <v>102</v>
      </c>
      <c r="D12" s="176" t="s">
        <v>54</v>
      </c>
      <c r="E12" s="345" t="s">
        <v>60</v>
      </c>
      <c r="F12" s="350"/>
      <c r="G12" s="340" t="s">
        <v>102</v>
      </c>
      <c r="H12" s="341"/>
      <c r="I12" s="278" t="s">
        <v>136</v>
      </c>
      <c r="J12" s="342" t="s">
        <v>60</v>
      </c>
      <c r="K12" s="343"/>
      <c r="L12" s="384" t="s">
        <v>103</v>
      </c>
      <c r="M12" s="438"/>
      <c r="N12" s="345" t="s">
        <v>37</v>
      </c>
      <c r="O12" s="360"/>
      <c r="P12" s="526" t="s">
        <v>48</v>
      </c>
      <c r="Q12" s="149" t="s">
        <v>80</v>
      </c>
      <c r="R12" s="261" t="s">
        <v>136</v>
      </c>
      <c r="S12" s="72" t="s">
        <v>102</v>
      </c>
      <c r="T12" s="236" t="s">
        <v>34</v>
      </c>
      <c r="U12" s="170" t="s">
        <v>105</v>
      </c>
      <c r="V12" s="239" t="s">
        <v>35</v>
      </c>
      <c r="W12" s="78" t="s">
        <v>80</v>
      </c>
      <c r="X12" s="115" t="s">
        <v>119</v>
      </c>
      <c r="Y12" s="78" t="s">
        <v>118</v>
      </c>
      <c r="Z12" s="114" t="s">
        <v>134</v>
      </c>
    </row>
    <row r="13" spans="1:27" s="228" customFormat="1" ht="26.25" customHeight="1" x14ac:dyDescent="0.2">
      <c r="A13" s="434"/>
      <c r="B13" s="190" t="s">
        <v>113</v>
      </c>
      <c r="C13" s="523" t="s">
        <v>145</v>
      </c>
      <c r="D13" s="248" t="s">
        <v>147</v>
      </c>
      <c r="E13" s="524" t="s">
        <v>110</v>
      </c>
      <c r="F13" s="525"/>
      <c r="G13" s="344" t="s">
        <v>145</v>
      </c>
      <c r="H13" s="344"/>
      <c r="I13" s="251" t="s">
        <v>124</v>
      </c>
      <c r="J13" s="537" t="s">
        <v>120</v>
      </c>
      <c r="K13" s="538"/>
      <c r="L13" s="421" t="s">
        <v>107</v>
      </c>
      <c r="M13" s="416"/>
      <c r="N13" s="351" t="s">
        <v>109</v>
      </c>
      <c r="O13" s="540"/>
      <c r="P13" s="194" t="s">
        <v>147</v>
      </c>
      <c r="Q13" s="256" t="s">
        <v>113</v>
      </c>
      <c r="R13" s="262" t="s">
        <v>124</v>
      </c>
      <c r="S13" s="523" t="s">
        <v>145</v>
      </c>
      <c r="T13" s="235" t="s">
        <v>150</v>
      </c>
      <c r="U13" s="301" t="s">
        <v>144</v>
      </c>
      <c r="V13" s="272" t="s">
        <v>106</v>
      </c>
      <c r="W13" s="196" t="s">
        <v>113</v>
      </c>
      <c r="X13" s="89" t="s">
        <v>111</v>
      </c>
      <c r="Y13" s="92" t="s">
        <v>116</v>
      </c>
      <c r="Z13" s="124" t="s">
        <v>113</v>
      </c>
    </row>
    <row r="14" spans="1:27" s="228" customFormat="1" ht="26.25" customHeight="1" x14ac:dyDescent="0.2">
      <c r="A14" s="433" t="s">
        <v>20</v>
      </c>
      <c r="B14" s="151" t="s">
        <v>114</v>
      </c>
      <c r="C14" s="176" t="s">
        <v>80</v>
      </c>
      <c r="D14" s="78" t="s">
        <v>35</v>
      </c>
      <c r="E14" s="149" t="s">
        <v>48</v>
      </c>
      <c r="F14" s="163" t="s">
        <v>119</v>
      </c>
      <c r="G14" s="340" t="s">
        <v>60</v>
      </c>
      <c r="H14" s="340"/>
      <c r="I14" s="345" t="s">
        <v>102</v>
      </c>
      <c r="J14" s="426"/>
      <c r="K14" s="123" t="s">
        <v>136</v>
      </c>
      <c r="L14" s="340" t="s">
        <v>37</v>
      </c>
      <c r="M14" s="360"/>
      <c r="N14" s="539" t="s">
        <v>54</v>
      </c>
      <c r="O14" s="425" t="s">
        <v>103</v>
      </c>
      <c r="P14" s="350"/>
      <c r="Q14" s="285" t="s">
        <v>34</v>
      </c>
      <c r="R14" s="359" t="s">
        <v>60</v>
      </c>
      <c r="S14" s="360"/>
      <c r="T14" s="361" t="s">
        <v>102</v>
      </c>
      <c r="U14" s="362"/>
      <c r="V14" s="176" t="s">
        <v>80</v>
      </c>
      <c r="W14" s="166" t="s">
        <v>118</v>
      </c>
      <c r="X14" s="261" t="s">
        <v>136</v>
      </c>
      <c r="Y14" s="154" t="s">
        <v>13</v>
      </c>
      <c r="Z14" s="163" t="s">
        <v>134</v>
      </c>
      <c r="AA14" s="229"/>
    </row>
    <row r="15" spans="1:27" s="228" customFormat="1" ht="26.25" customHeight="1" x14ac:dyDescent="0.2">
      <c r="A15" s="434"/>
      <c r="B15" s="161" t="s">
        <v>110</v>
      </c>
      <c r="C15" s="184" t="s">
        <v>113</v>
      </c>
      <c r="D15" s="295" t="s">
        <v>106</v>
      </c>
      <c r="E15" s="288" t="s">
        <v>147</v>
      </c>
      <c r="F15" s="168" t="s">
        <v>111</v>
      </c>
      <c r="G15" s="391" t="s">
        <v>110</v>
      </c>
      <c r="H15" s="391"/>
      <c r="I15" s="365" t="s">
        <v>145</v>
      </c>
      <c r="J15" s="398"/>
      <c r="K15" s="274" t="s">
        <v>124</v>
      </c>
      <c r="L15" s="429" t="s">
        <v>109</v>
      </c>
      <c r="M15" s="430"/>
      <c r="N15" s="248" t="s">
        <v>147</v>
      </c>
      <c r="O15" s="408" t="s">
        <v>107</v>
      </c>
      <c r="P15" s="409"/>
      <c r="Q15" s="284" t="s">
        <v>150</v>
      </c>
      <c r="R15" s="363" t="s">
        <v>110</v>
      </c>
      <c r="S15" s="364"/>
      <c r="T15" s="365" t="s">
        <v>145</v>
      </c>
      <c r="U15" s="366"/>
      <c r="V15" s="184" t="s">
        <v>113</v>
      </c>
      <c r="W15" s="258" t="s">
        <v>116</v>
      </c>
      <c r="X15" s="262" t="s">
        <v>124</v>
      </c>
      <c r="Y15" s="232" t="s">
        <v>122</v>
      </c>
      <c r="Z15" s="164" t="s">
        <v>110</v>
      </c>
      <c r="AA15" s="229"/>
    </row>
    <row r="16" spans="1:27" s="228" customFormat="1" ht="26.25" customHeight="1" x14ac:dyDescent="0.2">
      <c r="A16" s="414" t="s">
        <v>21</v>
      </c>
      <c r="B16" s="74" t="s">
        <v>114</v>
      </c>
      <c r="C16" s="359" t="s">
        <v>102</v>
      </c>
      <c r="D16" s="360"/>
      <c r="E16" s="78" t="s">
        <v>118</v>
      </c>
      <c r="F16" s="286" t="s">
        <v>48</v>
      </c>
      <c r="G16" s="176" t="s">
        <v>80</v>
      </c>
      <c r="H16" s="110" t="s">
        <v>13</v>
      </c>
      <c r="I16" s="166" t="s">
        <v>54</v>
      </c>
      <c r="J16" s="246" t="s">
        <v>103</v>
      </c>
      <c r="K16" s="166" t="s">
        <v>118</v>
      </c>
      <c r="L16" s="423" t="s">
        <v>102</v>
      </c>
      <c r="M16" s="424"/>
      <c r="N16" s="425" t="s">
        <v>60</v>
      </c>
      <c r="O16" s="426"/>
      <c r="P16" s="170" t="s">
        <v>105</v>
      </c>
      <c r="Q16" s="278" t="s">
        <v>136</v>
      </c>
      <c r="R16" s="179" t="s">
        <v>119</v>
      </c>
      <c r="S16" s="346" t="s">
        <v>60</v>
      </c>
      <c r="T16" s="347"/>
      <c r="U16" s="75" t="s">
        <v>34</v>
      </c>
      <c r="V16" s="372" t="s">
        <v>103</v>
      </c>
      <c r="W16" s="360"/>
      <c r="X16" s="75" t="s">
        <v>87</v>
      </c>
      <c r="Y16" s="261" t="s">
        <v>136</v>
      </c>
      <c r="Z16" s="163" t="s">
        <v>134</v>
      </c>
    </row>
    <row r="17" spans="1:27" s="228" customFormat="1" ht="26.25" customHeight="1" x14ac:dyDescent="0.2">
      <c r="A17" s="414"/>
      <c r="B17" s="91" t="s">
        <v>116</v>
      </c>
      <c r="C17" s="411" t="s">
        <v>148</v>
      </c>
      <c r="D17" s="413"/>
      <c r="E17" s="92" t="s">
        <v>116</v>
      </c>
      <c r="F17" s="194" t="s">
        <v>147</v>
      </c>
      <c r="G17" s="184" t="s">
        <v>113</v>
      </c>
      <c r="H17" s="201" t="s">
        <v>122</v>
      </c>
      <c r="I17" s="249" t="s">
        <v>147</v>
      </c>
      <c r="J17" s="174" t="s">
        <v>107</v>
      </c>
      <c r="K17" s="200" t="s">
        <v>116</v>
      </c>
      <c r="L17" s="427" t="s">
        <v>148</v>
      </c>
      <c r="M17" s="428"/>
      <c r="N17" s="419" t="s">
        <v>108</v>
      </c>
      <c r="O17" s="355"/>
      <c r="P17" s="269" t="s">
        <v>144</v>
      </c>
      <c r="Q17" s="251" t="s">
        <v>124</v>
      </c>
      <c r="R17" s="171" t="s">
        <v>111</v>
      </c>
      <c r="S17" s="348" t="s">
        <v>108</v>
      </c>
      <c r="T17" s="349"/>
      <c r="U17" s="279" t="s">
        <v>150</v>
      </c>
      <c r="V17" s="415" t="s">
        <v>107</v>
      </c>
      <c r="W17" s="416"/>
      <c r="X17" s="275" t="s">
        <v>106</v>
      </c>
      <c r="Y17" s="262" t="s">
        <v>124</v>
      </c>
      <c r="Z17" s="197" t="s">
        <v>116</v>
      </c>
    </row>
    <row r="18" spans="1:27" s="228" customFormat="1" ht="26.25" customHeight="1" x14ac:dyDescent="0.2">
      <c r="A18" s="414" t="s">
        <v>22</v>
      </c>
      <c r="B18" s="75" t="s">
        <v>114</v>
      </c>
      <c r="C18" s="77" t="s">
        <v>35</v>
      </c>
      <c r="D18" s="78" t="s">
        <v>118</v>
      </c>
      <c r="E18" s="340" t="s">
        <v>60</v>
      </c>
      <c r="F18" s="350"/>
      <c r="G18" s="340" t="s">
        <v>103</v>
      </c>
      <c r="H18" s="360"/>
      <c r="I18" s="110" t="s">
        <v>66</v>
      </c>
      <c r="J18" s="180" t="s">
        <v>34</v>
      </c>
      <c r="K18" s="163" t="s">
        <v>54</v>
      </c>
      <c r="L18" s="372" t="s">
        <v>60</v>
      </c>
      <c r="M18" s="360"/>
      <c r="N18" s="115" t="s">
        <v>103</v>
      </c>
      <c r="O18" s="341" t="s">
        <v>102</v>
      </c>
      <c r="P18" s="417"/>
      <c r="Q18" s="341" t="s">
        <v>102</v>
      </c>
      <c r="R18" s="418"/>
      <c r="S18" s="278" t="s">
        <v>136</v>
      </c>
      <c r="T18" s="78" t="s">
        <v>118</v>
      </c>
      <c r="U18" s="302" t="s">
        <v>48</v>
      </c>
      <c r="V18" s="303" t="s">
        <v>119</v>
      </c>
      <c r="W18" s="78" t="s">
        <v>136</v>
      </c>
      <c r="X18" s="176" t="s">
        <v>80</v>
      </c>
      <c r="Y18" s="115" t="s">
        <v>41</v>
      </c>
      <c r="Z18" s="163" t="s">
        <v>134</v>
      </c>
      <c r="AA18" s="229"/>
    </row>
    <row r="19" spans="1:27" s="228" customFormat="1" ht="26.25" customHeight="1" x14ac:dyDescent="0.2">
      <c r="A19" s="414"/>
      <c r="B19" s="283" t="s">
        <v>117</v>
      </c>
      <c r="C19" s="193" t="s">
        <v>106</v>
      </c>
      <c r="D19" s="92" t="s">
        <v>116</v>
      </c>
      <c r="E19" s="419" t="s">
        <v>108</v>
      </c>
      <c r="F19" s="420"/>
      <c r="G19" s="421" t="s">
        <v>107</v>
      </c>
      <c r="H19" s="416"/>
      <c r="I19" s="204" t="s">
        <v>150</v>
      </c>
      <c r="J19" s="195" t="s">
        <v>150</v>
      </c>
      <c r="K19" s="194" t="s">
        <v>147</v>
      </c>
      <c r="L19" s="422" t="s">
        <v>108</v>
      </c>
      <c r="M19" s="356"/>
      <c r="N19" s="174" t="s">
        <v>107</v>
      </c>
      <c r="O19" s="411" t="s">
        <v>148</v>
      </c>
      <c r="P19" s="412"/>
      <c r="Q19" s="413" t="s">
        <v>148</v>
      </c>
      <c r="R19" s="413"/>
      <c r="S19" s="251" t="s">
        <v>124</v>
      </c>
      <c r="T19" s="92" t="s">
        <v>116</v>
      </c>
      <c r="U19" s="304" t="s">
        <v>111</v>
      </c>
      <c r="V19" s="305" t="s">
        <v>111</v>
      </c>
      <c r="W19" s="541" t="s">
        <v>124</v>
      </c>
      <c r="X19" s="184" t="s">
        <v>113</v>
      </c>
      <c r="Y19" s="238" t="s">
        <v>117</v>
      </c>
      <c r="Z19" s="198" t="s">
        <v>117</v>
      </c>
      <c r="AA19" s="229"/>
    </row>
    <row r="20" spans="1:27" s="228" customFormat="1" ht="26.25" customHeight="1" x14ac:dyDescent="0.2">
      <c r="A20" s="414" t="s">
        <v>23</v>
      </c>
      <c r="B20" s="74" t="s">
        <v>114</v>
      </c>
      <c r="C20" s="403" t="s">
        <v>103</v>
      </c>
      <c r="D20" s="404"/>
      <c r="E20" s="345" t="s">
        <v>102</v>
      </c>
      <c r="F20" s="350"/>
      <c r="G20" s="75" t="s">
        <v>118</v>
      </c>
      <c r="H20" s="263" t="s">
        <v>48</v>
      </c>
      <c r="I20" s="166" t="s">
        <v>87</v>
      </c>
      <c r="J20" s="273" t="s">
        <v>136</v>
      </c>
      <c r="K20" s="270" t="s">
        <v>34</v>
      </c>
      <c r="L20" s="188" t="s">
        <v>80</v>
      </c>
      <c r="M20" s="340" t="s">
        <v>102</v>
      </c>
      <c r="N20" s="360"/>
      <c r="O20" s="78" t="s">
        <v>54</v>
      </c>
      <c r="P20" s="114" t="s">
        <v>136</v>
      </c>
      <c r="Q20" s="276" t="s">
        <v>119</v>
      </c>
      <c r="R20" s="345" t="s">
        <v>37</v>
      </c>
      <c r="S20" s="340"/>
      <c r="T20" s="345" t="s">
        <v>60</v>
      </c>
      <c r="U20" s="350"/>
      <c r="V20" s="340" t="s">
        <v>60</v>
      </c>
      <c r="W20" s="341"/>
      <c r="X20" s="166" t="s">
        <v>118</v>
      </c>
      <c r="Y20" s="115" t="s">
        <v>103</v>
      </c>
      <c r="Z20" s="114" t="s">
        <v>134</v>
      </c>
      <c r="AA20" s="229"/>
    </row>
    <row r="21" spans="1:27" s="228" customFormat="1" ht="26.25" customHeight="1" x14ac:dyDescent="0.2">
      <c r="A21" s="414"/>
      <c r="B21" s="117" t="s">
        <v>106</v>
      </c>
      <c r="C21" s="388" t="s">
        <v>107</v>
      </c>
      <c r="D21" s="389"/>
      <c r="E21" s="431" t="s">
        <v>145</v>
      </c>
      <c r="F21" s="432"/>
      <c r="G21" s="93" t="s">
        <v>116</v>
      </c>
      <c r="H21" s="245" t="s">
        <v>106</v>
      </c>
      <c r="I21" s="275" t="s">
        <v>106</v>
      </c>
      <c r="J21" s="274" t="s">
        <v>124</v>
      </c>
      <c r="K21" s="247" t="s">
        <v>150</v>
      </c>
      <c r="L21" s="299" t="s">
        <v>113</v>
      </c>
      <c r="M21" s="344" t="s">
        <v>145</v>
      </c>
      <c r="N21" s="344"/>
      <c r="O21" s="199" t="s">
        <v>147</v>
      </c>
      <c r="P21" s="300" t="s">
        <v>124</v>
      </c>
      <c r="Q21" s="277" t="s">
        <v>111</v>
      </c>
      <c r="R21" s="351" t="s">
        <v>109</v>
      </c>
      <c r="S21" s="352"/>
      <c r="T21" s="353" t="s">
        <v>110</v>
      </c>
      <c r="U21" s="354"/>
      <c r="V21" s="410" t="s">
        <v>110</v>
      </c>
      <c r="W21" s="364"/>
      <c r="X21" s="200" t="s">
        <v>116</v>
      </c>
      <c r="Y21" s="250" t="s">
        <v>107</v>
      </c>
      <c r="Z21" s="118" t="s">
        <v>106</v>
      </c>
      <c r="AA21" s="229"/>
    </row>
    <row r="22" spans="1:27" s="228" customFormat="1" ht="26.25" customHeight="1" x14ac:dyDescent="0.2">
      <c r="A22" s="401" t="s">
        <v>24</v>
      </c>
      <c r="B22" s="125" t="s">
        <v>114</v>
      </c>
      <c r="C22" s="359" t="s">
        <v>60</v>
      </c>
      <c r="D22" s="340"/>
      <c r="E22" s="403" t="s">
        <v>103</v>
      </c>
      <c r="F22" s="404"/>
      <c r="G22" s="405" t="s">
        <v>54</v>
      </c>
      <c r="H22" s="406"/>
      <c r="I22" s="239" t="s">
        <v>105</v>
      </c>
      <c r="J22" s="407" t="s">
        <v>60</v>
      </c>
      <c r="K22" s="362"/>
      <c r="L22" s="276" t="s">
        <v>119</v>
      </c>
      <c r="M22" s="78" t="s">
        <v>48</v>
      </c>
      <c r="N22" s="278" t="s">
        <v>136</v>
      </c>
      <c r="O22" s="407" t="s">
        <v>102</v>
      </c>
      <c r="P22" s="362"/>
      <c r="Q22" s="384" t="s">
        <v>102</v>
      </c>
      <c r="R22" s="385"/>
      <c r="S22" s="154" t="s">
        <v>118</v>
      </c>
      <c r="T22" s="386" t="s">
        <v>37</v>
      </c>
      <c r="U22" s="387"/>
      <c r="V22" s="166" t="s">
        <v>118</v>
      </c>
      <c r="W22" s="166" t="s">
        <v>87</v>
      </c>
      <c r="X22" s="115" t="s">
        <v>103</v>
      </c>
      <c r="Y22" s="74" t="s">
        <v>80</v>
      </c>
      <c r="Z22" s="123" t="s">
        <v>134</v>
      </c>
      <c r="AA22" s="229"/>
    </row>
    <row r="23" spans="1:27" s="228" customFormat="1" ht="26.25" customHeight="1" x14ac:dyDescent="0.2">
      <c r="A23" s="402"/>
      <c r="B23" s="240" t="s">
        <v>111</v>
      </c>
      <c r="C23" s="390" t="s">
        <v>110</v>
      </c>
      <c r="D23" s="391"/>
      <c r="E23" s="388" t="s">
        <v>107</v>
      </c>
      <c r="F23" s="389"/>
      <c r="G23" s="392" t="s">
        <v>147</v>
      </c>
      <c r="H23" s="393"/>
      <c r="I23" s="242" t="s">
        <v>144</v>
      </c>
      <c r="J23" s="390" t="s">
        <v>110</v>
      </c>
      <c r="K23" s="394"/>
      <c r="L23" s="277" t="s">
        <v>111</v>
      </c>
      <c r="M23" s="267" t="s">
        <v>111</v>
      </c>
      <c r="N23" s="251" t="s">
        <v>124</v>
      </c>
      <c r="O23" s="395" t="s">
        <v>145</v>
      </c>
      <c r="P23" s="396"/>
      <c r="Q23" s="397" t="s">
        <v>145</v>
      </c>
      <c r="R23" s="398"/>
      <c r="S23" s="241" t="s">
        <v>116</v>
      </c>
      <c r="T23" s="399" t="s">
        <v>109</v>
      </c>
      <c r="U23" s="400"/>
      <c r="V23" s="200" t="s">
        <v>116</v>
      </c>
      <c r="W23" s="254" t="s">
        <v>106</v>
      </c>
      <c r="X23" s="255" t="s">
        <v>107</v>
      </c>
      <c r="Y23" s="183" t="s">
        <v>113</v>
      </c>
      <c r="Z23" s="244" t="s">
        <v>111</v>
      </c>
      <c r="AA23" s="229"/>
    </row>
    <row r="24" spans="1:27" s="4" customFormat="1" ht="17.25" customHeight="1" x14ac:dyDescent="0.2">
      <c r="A24" s="116"/>
      <c r="B24" s="346" t="s">
        <v>174</v>
      </c>
      <c r="C24" s="380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47"/>
    </row>
    <row r="25" spans="1:27" s="4" customFormat="1" ht="21.75" customHeight="1" x14ac:dyDescent="0.2">
      <c r="A25" s="3"/>
      <c r="B25" s="97"/>
      <c r="C25" s="119" t="s">
        <v>127</v>
      </c>
      <c r="D25" s="97"/>
      <c r="E25" s="97"/>
      <c r="F25" s="120"/>
      <c r="G25" s="121" t="s">
        <v>128</v>
      </c>
      <c r="H25" s="122"/>
      <c r="I25" s="3"/>
      <c r="J25" s="3"/>
      <c r="K25" s="3"/>
      <c r="L25" s="3"/>
      <c r="M25" s="3"/>
      <c r="N25" s="3"/>
      <c r="O25" s="3"/>
      <c r="P25" s="3"/>
      <c r="Q25" s="90"/>
      <c r="R25" s="101"/>
      <c r="S25" s="101"/>
      <c r="T25" s="381" t="s">
        <v>115</v>
      </c>
      <c r="U25" s="381"/>
      <c r="V25" s="381"/>
      <c r="W25" s="381"/>
      <c r="X25" s="381"/>
      <c r="Y25" s="381"/>
    </row>
    <row r="26" spans="1:27" s="4" customFormat="1" ht="19.5" customHeight="1" x14ac:dyDescent="0.2">
      <c r="A26" s="373" t="s">
        <v>130</v>
      </c>
      <c r="B26" s="373"/>
      <c r="C26" s="373"/>
      <c r="D26" s="373"/>
      <c r="E26" s="373"/>
      <c r="F26" s="374"/>
      <c r="G26" s="98" t="s">
        <v>166</v>
      </c>
      <c r="H26" s="9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81" t="s">
        <v>160</v>
      </c>
      <c r="U26" s="381"/>
      <c r="V26" s="381"/>
      <c r="W26" s="381"/>
      <c r="X26" s="381"/>
      <c r="Y26" s="381"/>
      <c r="Z26" s="3"/>
    </row>
    <row r="27" spans="1:27" s="4" customFormat="1" ht="17.25" customHeight="1" x14ac:dyDescent="0.25">
      <c r="A27" s="373" t="s">
        <v>129</v>
      </c>
      <c r="B27" s="373"/>
      <c r="C27" s="373"/>
      <c r="D27" s="373"/>
      <c r="E27" s="373"/>
      <c r="F27" s="374"/>
      <c r="G27" s="382" t="s">
        <v>167</v>
      </c>
      <c r="H27" s="383"/>
      <c r="I27" s="383"/>
      <c r="J27" s="383"/>
      <c r="K27" s="383"/>
      <c r="L27" s="383"/>
      <c r="M27" s="383"/>
      <c r="N27" s="383"/>
      <c r="O27" s="383"/>
      <c r="P27" s="383"/>
      <c r="Q27" s="102"/>
      <c r="R27" s="102"/>
      <c r="S27" s="102"/>
      <c r="T27" s="102"/>
      <c r="U27" s="3"/>
      <c r="V27" s="3"/>
      <c r="W27" s="3"/>
      <c r="X27" s="3"/>
      <c r="Z27" s="10"/>
    </row>
    <row r="28" spans="1:27" ht="15" customHeight="1" x14ac:dyDescent="0.2">
      <c r="A28" s="373" t="s">
        <v>132</v>
      </c>
      <c r="B28" s="373"/>
      <c r="C28" s="373"/>
      <c r="D28" s="373"/>
      <c r="E28" s="373"/>
      <c r="F28" s="374"/>
      <c r="G28" s="98"/>
    </row>
    <row r="29" spans="1:27" ht="22.5" customHeight="1" x14ac:dyDescent="0.3">
      <c r="A29" s="373" t="s">
        <v>133</v>
      </c>
      <c r="B29" s="373"/>
      <c r="C29" s="373"/>
      <c r="D29" s="373"/>
      <c r="E29" s="373"/>
      <c r="F29" s="374"/>
      <c r="G29" s="375" t="s">
        <v>170</v>
      </c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</row>
    <row r="30" spans="1:27" ht="26.25" customHeight="1" x14ac:dyDescent="0.2">
      <c r="A30" s="377" t="s">
        <v>131</v>
      </c>
      <c r="B30" s="377"/>
      <c r="C30" s="377"/>
      <c r="D30" s="377"/>
      <c r="E30" s="377"/>
      <c r="F30" s="378"/>
      <c r="G30" s="100"/>
      <c r="T30" s="379" t="s">
        <v>75</v>
      </c>
      <c r="U30" s="379"/>
      <c r="V30" s="379"/>
      <c r="W30" s="379"/>
      <c r="X30" s="379"/>
      <c r="Y30" s="379"/>
    </row>
  </sheetData>
  <mergeCells count="117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X9:Y9"/>
    <mergeCell ref="A10:A11"/>
    <mergeCell ref="E10:F10"/>
    <mergeCell ref="V10:W10"/>
    <mergeCell ref="X10:Y10"/>
    <mergeCell ref="E11:F11"/>
    <mergeCell ref="A8:A9"/>
    <mergeCell ref="C8:D8"/>
    <mergeCell ref="V8:W8"/>
    <mergeCell ref="X8:Y8"/>
    <mergeCell ref="C9:D9"/>
    <mergeCell ref="V9:W9"/>
    <mergeCell ref="E13:F13"/>
    <mergeCell ref="L13:M13"/>
    <mergeCell ref="N13:O13"/>
    <mergeCell ref="A14:A15"/>
    <mergeCell ref="L14:M14"/>
    <mergeCell ref="O14:P14"/>
    <mergeCell ref="V11:W11"/>
    <mergeCell ref="X11:Y11"/>
    <mergeCell ref="A12:A13"/>
    <mergeCell ref="E12:F12"/>
    <mergeCell ref="L12:M12"/>
    <mergeCell ref="N12:O12"/>
    <mergeCell ref="V17:W17"/>
    <mergeCell ref="A18:A19"/>
    <mergeCell ref="E18:F18"/>
    <mergeCell ref="G18:H18"/>
    <mergeCell ref="L18:M18"/>
    <mergeCell ref="O18:P18"/>
    <mergeCell ref="Q18:R18"/>
    <mergeCell ref="E19:F19"/>
    <mergeCell ref="G19:H19"/>
    <mergeCell ref="L19:M19"/>
    <mergeCell ref="A16:A17"/>
    <mergeCell ref="C16:D16"/>
    <mergeCell ref="L16:M16"/>
    <mergeCell ref="N16:O16"/>
    <mergeCell ref="V16:W16"/>
    <mergeCell ref="C17:D17"/>
    <mergeCell ref="L17:M17"/>
    <mergeCell ref="N17:O17"/>
    <mergeCell ref="A22:A23"/>
    <mergeCell ref="C22:D22"/>
    <mergeCell ref="E22:F22"/>
    <mergeCell ref="G22:H22"/>
    <mergeCell ref="J22:K22"/>
    <mergeCell ref="O22:P22"/>
    <mergeCell ref="V20:W20"/>
    <mergeCell ref="C21:D21"/>
    <mergeCell ref="E21:F21"/>
    <mergeCell ref="M21:N21"/>
    <mergeCell ref="V21:W21"/>
    <mergeCell ref="A20:A21"/>
    <mergeCell ref="C20:D20"/>
    <mergeCell ref="E20:F20"/>
    <mergeCell ref="M20:N20"/>
    <mergeCell ref="Q22:R22"/>
    <mergeCell ref="T22:U22"/>
    <mergeCell ref="C23:D23"/>
    <mergeCell ref="E23:F23"/>
    <mergeCell ref="G23:H23"/>
    <mergeCell ref="J23:K23"/>
    <mergeCell ref="O23:P23"/>
    <mergeCell ref="Q23:R23"/>
    <mergeCell ref="T23:U23"/>
    <mergeCell ref="A28:F28"/>
    <mergeCell ref="A29:F29"/>
    <mergeCell ref="G29:S29"/>
    <mergeCell ref="A30:F30"/>
    <mergeCell ref="T30:Y30"/>
    <mergeCell ref="B24:Z24"/>
    <mergeCell ref="T25:Y25"/>
    <mergeCell ref="A26:F26"/>
    <mergeCell ref="T26:Y26"/>
    <mergeCell ref="A27:F27"/>
    <mergeCell ref="G27:P27"/>
    <mergeCell ref="R21:S21"/>
    <mergeCell ref="T21:U21"/>
    <mergeCell ref="Q11:R11"/>
    <mergeCell ref="T11:U11"/>
    <mergeCell ref="R14:S14"/>
    <mergeCell ref="T14:U14"/>
    <mergeCell ref="R15:S15"/>
    <mergeCell ref="T15:U15"/>
    <mergeCell ref="Q8:R8"/>
    <mergeCell ref="S8:T8"/>
    <mergeCell ref="Q9:R9"/>
    <mergeCell ref="S9:T9"/>
    <mergeCell ref="Q10:R10"/>
    <mergeCell ref="T10:U10"/>
    <mergeCell ref="Q19:R19"/>
    <mergeCell ref="G12:H12"/>
    <mergeCell ref="J12:K12"/>
    <mergeCell ref="G13:H13"/>
    <mergeCell ref="J13:K13"/>
    <mergeCell ref="G14:H14"/>
    <mergeCell ref="I14:J14"/>
    <mergeCell ref="S16:T16"/>
    <mergeCell ref="S17:T17"/>
    <mergeCell ref="R20:S20"/>
    <mergeCell ref="T20:U20"/>
    <mergeCell ref="O19:P19"/>
    <mergeCell ref="L15:M15"/>
    <mergeCell ref="O15:P15"/>
    <mergeCell ref="G15:H15"/>
    <mergeCell ref="I15:J15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abSelected="1" topLeftCell="A7" workbookViewId="0">
      <selection activeCell="H15" sqref="H15:H16"/>
    </sheetView>
  </sheetViews>
  <sheetFormatPr defaultRowHeight="15" x14ac:dyDescent="0.25"/>
  <cols>
    <col min="1" max="1" width="5.85546875" style="86" customWidth="1"/>
    <col min="2" max="3" width="7.42578125" style="86" customWidth="1"/>
    <col min="4" max="6" width="2.85546875" style="86" customWidth="1"/>
    <col min="7" max="9" width="6.140625" style="86" customWidth="1"/>
    <col min="10" max="11" width="4.28515625" style="86" customWidth="1"/>
    <col min="12" max="15" width="8.140625" style="86" customWidth="1"/>
    <col min="16" max="16" width="4.42578125" style="86" customWidth="1"/>
    <col min="17" max="26" width="4" style="86" customWidth="1"/>
    <col min="27" max="16384" width="9.140625" style="86"/>
  </cols>
  <sheetData>
    <row r="1" spans="1:28" s="112" customFormat="1" ht="14.25" customHeight="1" x14ac:dyDescent="0.25">
      <c r="A1" s="440" t="s">
        <v>151</v>
      </c>
      <c r="B1" s="440"/>
      <c r="C1" s="440"/>
      <c r="D1" s="440"/>
      <c r="E1" s="440"/>
      <c r="F1" s="440"/>
      <c r="G1" s="440"/>
      <c r="H1" s="440"/>
      <c r="I1" s="440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8" s="112" customFormat="1" ht="14.25" customHeight="1" x14ac:dyDescent="0.25">
      <c r="A2" s="441" t="s">
        <v>1</v>
      </c>
      <c r="B2" s="441"/>
      <c r="C2" s="441"/>
      <c r="D2" s="441"/>
      <c r="E2" s="441"/>
      <c r="F2" s="441"/>
      <c r="G2" s="441"/>
      <c r="H2" s="441"/>
      <c r="I2" s="44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8" s="9" customFormat="1" ht="15.75" x14ac:dyDescent="0.2">
      <c r="A3" s="502" t="s">
        <v>153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</row>
    <row r="4" spans="1:28" s="9" customFormat="1" ht="15.75" x14ac:dyDescent="0.2">
      <c r="A4" s="503" t="s">
        <v>173</v>
      </c>
      <c r="B4" s="503"/>
      <c r="C4" s="503"/>
      <c r="D4" s="503"/>
      <c r="E4" s="503"/>
      <c r="F4" s="503"/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3"/>
      <c r="R4" s="503"/>
      <c r="S4" s="503"/>
      <c r="T4" s="503"/>
      <c r="U4" s="503"/>
      <c r="V4" s="503"/>
      <c r="W4" s="503"/>
      <c r="X4" s="503"/>
      <c r="Y4" s="503"/>
      <c r="Z4" s="503"/>
    </row>
    <row r="5" spans="1:28" s="9" customFormat="1" ht="6.75" customHeight="1" x14ac:dyDescent="0.2"/>
    <row r="6" spans="1:28" s="9" customFormat="1" ht="14.25" customHeight="1" x14ac:dyDescent="0.2">
      <c r="A6" s="504" t="s">
        <v>90</v>
      </c>
      <c r="B6" s="505"/>
      <c r="C6" s="505"/>
      <c r="D6" s="505"/>
      <c r="E6" s="505"/>
      <c r="F6" s="505"/>
      <c r="G6" s="505"/>
      <c r="H6" s="505"/>
      <c r="I6" s="50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</row>
    <row r="7" spans="1:28" s="9" customFormat="1" ht="14.25" customHeight="1" x14ac:dyDescent="0.2">
      <c r="A7" s="482"/>
      <c r="B7" s="477" t="s">
        <v>92</v>
      </c>
      <c r="C7" s="478"/>
      <c r="D7" s="478"/>
      <c r="E7" s="478"/>
      <c r="F7" s="479"/>
      <c r="G7" s="484" t="s">
        <v>93</v>
      </c>
      <c r="H7" s="484"/>
      <c r="I7" s="484"/>
      <c r="J7" s="484"/>
      <c r="K7" s="484"/>
      <c r="L7" s="477" t="s">
        <v>94</v>
      </c>
      <c r="M7" s="478"/>
      <c r="N7" s="478"/>
      <c r="O7" s="478"/>
      <c r="P7" s="479"/>
      <c r="Q7" s="485" t="s">
        <v>95</v>
      </c>
      <c r="R7" s="478"/>
      <c r="S7" s="478"/>
      <c r="T7" s="478"/>
      <c r="U7" s="479"/>
      <c r="V7" s="477" t="s">
        <v>96</v>
      </c>
      <c r="W7" s="478"/>
      <c r="X7" s="478"/>
      <c r="Y7" s="478"/>
      <c r="Z7" s="479"/>
    </row>
    <row r="8" spans="1:28" s="9" customFormat="1" ht="24.75" customHeight="1" x14ac:dyDescent="0.2">
      <c r="A8" s="483"/>
      <c r="B8" s="142" t="s">
        <v>97</v>
      </c>
      <c r="C8" s="143" t="s">
        <v>98</v>
      </c>
      <c r="D8" s="143" t="s">
        <v>99</v>
      </c>
      <c r="E8" s="143" t="s">
        <v>100</v>
      </c>
      <c r="F8" s="144" t="s">
        <v>101</v>
      </c>
      <c r="G8" s="145" t="s">
        <v>97</v>
      </c>
      <c r="H8" s="143" t="s">
        <v>98</v>
      </c>
      <c r="I8" s="143" t="s">
        <v>99</v>
      </c>
      <c r="J8" s="143" t="s">
        <v>100</v>
      </c>
      <c r="K8" s="80" t="s">
        <v>101</v>
      </c>
      <c r="L8" s="142" t="s">
        <v>97</v>
      </c>
      <c r="M8" s="143" t="s">
        <v>98</v>
      </c>
      <c r="N8" s="143" t="s">
        <v>99</v>
      </c>
      <c r="O8" s="143" t="s">
        <v>100</v>
      </c>
      <c r="P8" s="144" t="s">
        <v>101</v>
      </c>
      <c r="Q8" s="142" t="s">
        <v>97</v>
      </c>
      <c r="R8" s="143" t="s">
        <v>98</v>
      </c>
      <c r="S8" s="143" t="s">
        <v>99</v>
      </c>
      <c r="T8" s="143" t="s">
        <v>100</v>
      </c>
      <c r="U8" s="144" t="s">
        <v>101</v>
      </c>
      <c r="V8" s="142" t="s">
        <v>97</v>
      </c>
      <c r="W8" s="143" t="s">
        <v>98</v>
      </c>
      <c r="X8" s="143" t="s">
        <v>99</v>
      </c>
      <c r="Y8" s="143" t="s">
        <v>100</v>
      </c>
      <c r="Z8" s="144" t="s">
        <v>101</v>
      </c>
    </row>
    <row r="9" spans="1:28" s="9" customFormat="1" ht="15.75" customHeight="1" x14ac:dyDescent="0.2">
      <c r="A9" s="480" t="s">
        <v>17</v>
      </c>
      <c r="B9" s="515" t="s">
        <v>37</v>
      </c>
      <c r="C9" s="510"/>
      <c r="D9" s="516"/>
      <c r="E9" s="486"/>
      <c r="F9" s="494"/>
      <c r="G9" s="491" t="s">
        <v>48</v>
      </c>
      <c r="H9" s="474"/>
      <c r="I9" s="177"/>
      <c r="J9" s="488"/>
      <c r="K9" s="532"/>
      <c r="L9" s="296" t="s">
        <v>48</v>
      </c>
      <c r="M9" s="6" t="s">
        <v>13</v>
      </c>
      <c r="N9" s="486"/>
      <c r="O9" s="486"/>
      <c r="P9" s="81"/>
      <c r="Q9" s="493"/>
      <c r="R9" s="486"/>
      <c r="S9" s="486"/>
      <c r="T9" s="486"/>
      <c r="U9" s="494"/>
      <c r="V9" s="493" t="s">
        <v>165</v>
      </c>
      <c r="W9" s="486"/>
      <c r="X9" s="486"/>
      <c r="Y9" s="486"/>
      <c r="Z9" s="494"/>
    </row>
    <row r="10" spans="1:28" s="9" customFormat="1" ht="15.75" customHeight="1" thickBot="1" x14ac:dyDescent="0.25">
      <c r="A10" s="481"/>
      <c r="B10" s="513" t="s">
        <v>109</v>
      </c>
      <c r="C10" s="514"/>
      <c r="D10" s="517"/>
      <c r="E10" s="487"/>
      <c r="F10" s="496"/>
      <c r="G10" s="492" t="s">
        <v>124</v>
      </c>
      <c r="H10" s="492"/>
      <c r="I10" s="78"/>
      <c r="J10" s="533"/>
      <c r="K10" s="534"/>
      <c r="L10" s="528" t="s">
        <v>124</v>
      </c>
      <c r="M10" s="189" t="s">
        <v>122</v>
      </c>
      <c r="N10" s="487"/>
      <c r="O10" s="487"/>
      <c r="P10" s="81"/>
      <c r="Q10" s="495"/>
      <c r="R10" s="487"/>
      <c r="S10" s="487"/>
      <c r="T10" s="487"/>
      <c r="U10" s="496"/>
      <c r="V10" s="495"/>
      <c r="W10" s="487"/>
      <c r="X10" s="487"/>
      <c r="Y10" s="487"/>
      <c r="Z10" s="496"/>
    </row>
    <row r="11" spans="1:28" s="9" customFormat="1" ht="15.75" customHeight="1" x14ac:dyDescent="0.2">
      <c r="A11" s="459" t="s">
        <v>18</v>
      </c>
      <c r="B11" s="150" t="s">
        <v>13</v>
      </c>
      <c r="C11" s="259" t="s">
        <v>104</v>
      </c>
      <c r="D11" s="517"/>
      <c r="E11" s="487"/>
      <c r="F11" s="496"/>
      <c r="G11" s="491" t="s">
        <v>37</v>
      </c>
      <c r="H11" s="474"/>
      <c r="I11" s="177"/>
      <c r="J11" s="533"/>
      <c r="K11" s="534"/>
      <c r="L11" s="491" t="s">
        <v>48</v>
      </c>
      <c r="M11" s="474"/>
      <c r="N11" s="487"/>
      <c r="O11" s="487"/>
      <c r="P11" s="82"/>
      <c r="Q11" s="495"/>
      <c r="R11" s="487"/>
      <c r="S11" s="487"/>
      <c r="T11" s="487"/>
      <c r="U11" s="496"/>
      <c r="V11" s="495"/>
      <c r="W11" s="487"/>
      <c r="X11" s="487"/>
      <c r="Y11" s="487"/>
      <c r="Z11" s="496"/>
    </row>
    <row r="12" spans="1:28" s="9" customFormat="1" ht="15.75" customHeight="1" thickBot="1" x14ac:dyDescent="0.25">
      <c r="A12" s="460"/>
      <c r="B12" s="189" t="s">
        <v>122</v>
      </c>
      <c r="C12" s="160" t="s">
        <v>117</v>
      </c>
      <c r="D12" s="517"/>
      <c r="E12" s="487"/>
      <c r="F12" s="496"/>
      <c r="G12" s="489" t="s">
        <v>109</v>
      </c>
      <c r="H12" s="490"/>
      <c r="I12" s="5"/>
      <c r="J12" s="533"/>
      <c r="K12" s="534"/>
      <c r="L12" s="529" t="s">
        <v>109</v>
      </c>
      <c r="M12" s="519"/>
      <c r="N12" s="487"/>
      <c r="O12" s="487"/>
      <c r="P12" s="82"/>
      <c r="Q12" s="495"/>
      <c r="R12" s="487"/>
      <c r="S12" s="487"/>
      <c r="T12" s="487"/>
      <c r="U12" s="496"/>
      <c r="V12" s="495"/>
      <c r="W12" s="487"/>
      <c r="X12" s="487"/>
      <c r="Y12" s="487"/>
      <c r="Z12" s="496"/>
    </row>
    <row r="13" spans="1:28" s="9" customFormat="1" ht="21" customHeight="1" x14ac:dyDescent="0.2">
      <c r="A13" s="481" t="s">
        <v>19</v>
      </c>
      <c r="B13" s="522" t="s">
        <v>48</v>
      </c>
      <c r="C13" s="512"/>
      <c r="D13" s="517"/>
      <c r="E13" s="487"/>
      <c r="F13" s="496"/>
      <c r="G13" s="226" t="s">
        <v>103</v>
      </c>
      <c r="H13" s="154" t="s">
        <v>13</v>
      </c>
      <c r="I13" s="264"/>
      <c r="J13" s="533"/>
      <c r="K13" s="534"/>
      <c r="L13" s="530" t="s">
        <v>104</v>
      </c>
      <c r="M13" s="110" t="s">
        <v>66</v>
      </c>
      <c r="N13" s="487"/>
      <c r="O13" s="487"/>
      <c r="P13" s="83"/>
      <c r="Q13" s="495"/>
      <c r="R13" s="487"/>
      <c r="S13" s="487"/>
      <c r="T13" s="487"/>
      <c r="U13" s="496"/>
      <c r="V13" s="495"/>
      <c r="W13" s="487"/>
      <c r="X13" s="487"/>
      <c r="Y13" s="487"/>
      <c r="Z13" s="496"/>
    </row>
    <row r="14" spans="1:28" s="9" customFormat="1" ht="15.75" customHeight="1" thickBot="1" x14ac:dyDescent="0.25">
      <c r="A14" s="481"/>
      <c r="B14" s="471" t="s">
        <v>147</v>
      </c>
      <c r="C14" s="472"/>
      <c r="D14" s="517"/>
      <c r="E14" s="487"/>
      <c r="F14" s="496"/>
      <c r="G14" s="234" t="s">
        <v>107</v>
      </c>
      <c r="H14" s="243" t="s">
        <v>122</v>
      </c>
      <c r="I14" s="181"/>
      <c r="J14" s="533"/>
      <c r="K14" s="534"/>
      <c r="L14" s="531" t="s">
        <v>112</v>
      </c>
      <c r="M14" s="260" t="s">
        <v>150</v>
      </c>
      <c r="N14" s="487"/>
      <c r="O14" s="487"/>
      <c r="P14" s="81"/>
      <c r="Q14" s="495"/>
      <c r="R14" s="487"/>
      <c r="S14" s="487"/>
      <c r="T14" s="487"/>
      <c r="U14" s="496"/>
      <c r="V14" s="495"/>
      <c r="W14" s="487"/>
      <c r="X14" s="487"/>
      <c r="Y14" s="487"/>
      <c r="Z14" s="496"/>
      <c r="AB14" s="287"/>
    </row>
    <row r="15" spans="1:28" s="9" customFormat="1" ht="15.75" customHeight="1" x14ac:dyDescent="0.2">
      <c r="A15" s="459" t="s">
        <v>20</v>
      </c>
      <c r="B15" s="110" t="s">
        <v>66</v>
      </c>
      <c r="C15" s="257" t="s">
        <v>105</v>
      </c>
      <c r="D15" s="517"/>
      <c r="E15" s="487"/>
      <c r="F15" s="496"/>
      <c r="G15" s="290" t="s">
        <v>104</v>
      </c>
      <c r="H15" s="226" t="s">
        <v>103</v>
      </c>
      <c r="I15" s="104"/>
      <c r="J15" s="533"/>
      <c r="K15" s="534"/>
      <c r="L15" s="511" t="s">
        <v>48</v>
      </c>
      <c r="M15" s="512"/>
      <c r="N15" s="487"/>
      <c r="O15" s="487"/>
      <c r="P15" s="81"/>
      <c r="Q15" s="495"/>
      <c r="R15" s="487"/>
      <c r="S15" s="487"/>
      <c r="T15" s="487"/>
      <c r="U15" s="496"/>
      <c r="V15" s="495"/>
      <c r="W15" s="487"/>
      <c r="X15" s="487"/>
      <c r="Y15" s="487"/>
      <c r="Z15" s="496"/>
    </row>
    <row r="16" spans="1:28" s="9" customFormat="1" ht="15.75" customHeight="1" thickBot="1" x14ac:dyDescent="0.25">
      <c r="A16" s="460"/>
      <c r="B16" s="185" t="s">
        <v>150</v>
      </c>
      <c r="C16" s="186" t="s">
        <v>144</v>
      </c>
      <c r="D16" s="517"/>
      <c r="E16" s="487"/>
      <c r="F16" s="496"/>
      <c r="G16" s="291" t="s">
        <v>112</v>
      </c>
      <c r="H16" s="234" t="s">
        <v>107</v>
      </c>
      <c r="I16" s="104"/>
      <c r="J16" s="533"/>
      <c r="K16" s="534"/>
      <c r="L16" s="473" t="s">
        <v>147</v>
      </c>
      <c r="M16" s="472"/>
      <c r="N16" s="487"/>
      <c r="O16" s="487"/>
      <c r="P16" s="81"/>
      <c r="Q16" s="495"/>
      <c r="R16" s="487"/>
      <c r="S16" s="487"/>
      <c r="T16" s="487"/>
      <c r="U16" s="496"/>
      <c r="V16" s="495"/>
      <c r="W16" s="487"/>
      <c r="X16" s="487"/>
      <c r="Y16" s="487"/>
      <c r="Z16" s="496"/>
    </row>
    <row r="17" spans="1:29" s="9" customFormat="1" ht="15.75" customHeight="1" x14ac:dyDescent="0.2">
      <c r="A17" s="520" t="s">
        <v>21</v>
      </c>
      <c r="B17" s="202" t="s">
        <v>104</v>
      </c>
      <c r="C17" s="110" t="s">
        <v>66</v>
      </c>
      <c r="D17" s="517"/>
      <c r="E17" s="487"/>
      <c r="F17" s="496"/>
      <c r="G17" s="457" t="s">
        <v>48</v>
      </c>
      <c r="H17" s="458"/>
      <c r="I17" s="104"/>
      <c r="J17" s="533"/>
      <c r="K17" s="534"/>
      <c r="L17" s="509" t="s">
        <v>37</v>
      </c>
      <c r="M17" s="510"/>
      <c r="N17" s="487"/>
      <c r="O17" s="487"/>
      <c r="P17" s="81"/>
      <c r="Q17" s="495"/>
      <c r="R17" s="487"/>
      <c r="S17" s="487"/>
      <c r="T17" s="487"/>
      <c r="U17" s="496"/>
      <c r="V17" s="495"/>
      <c r="W17" s="487"/>
      <c r="X17" s="487"/>
      <c r="Y17" s="487"/>
      <c r="Z17" s="496"/>
    </row>
    <row r="18" spans="1:29" s="9" customFormat="1" ht="15.75" customHeight="1" thickBot="1" x14ac:dyDescent="0.25">
      <c r="A18" s="521"/>
      <c r="B18" s="203" t="s">
        <v>117</v>
      </c>
      <c r="C18" s="195" t="s">
        <v>150</v>
      </c>
      <c r="D18" s="517"/>
      <c r="E18" s="487"/>
      <c r="F18" s="496"/>
      <c r="G18" s="473" t="s">
        <v>147</v>
      </c>
      <c r="H18" s="472"/>
      <c r="I18" s="6"/>
      <c r="J18" s="533"/>
      <c r="K18" s="534"/>
      <c r="L18" s="475" t="s">
        <v>121</v>
      </c>
      <c r="M18" s="476"/>
      <c r="N18" s="487"/>
      <c r="O18" s="487"/>
      <c r="P18" s="81"/>
      <c r="Q18" s="495"/>
      <c r="R18" s="487"/>
      <c r="S18" s="487"/>
      <c r="T18" s="487"/>
      <c r="U18" s="496"/>
      <c r="V18" s="495"/>
      <c r="W18" s="487"/>
      <c r="X18" s="487"/>
      <c r="Y18" s="487"/>
      <c r="Z18" s="496"/>
    </row>
    <row r="19" spans="1:29" s="9" customFormat="1" ht="15.75" customHeight="1" x14ac:dyDescent="0.2">
      <c r="A19" s="459" t="s">
        <v>22</v>
      </c>
      <c r="B19" s="509" t="s">
        <v>37</v>
      </c>
      <c r="C19" s="510"/>
      <c r="D19" s="517"/>
      <c r="E19" s="487"/>
      <c r="F19" s="496"/>
      <c r="G19" s="154" t="s">
        <v>13</v>
      </c>
      <c r="H19" s="257" t="s">
        <v>105</v>
      </c>
      <c r="I19" s="75"/>
      <c r="J19" s="533"/>
      <c r="K19" s="534"/>
      <c r="L19" s="457" t="s">
        <v>48</v>
      </c>
      <c r="M19" s="458"/>
      <c r="N19" s="487"/>
      <c r="O19" s="487"/>
      <c r="P19" s="83"/>
      <c r="Q19" s="495"/>
      <c r="R19" s="487"/>
      <c r="S19" s="487"/>
      <c r="T19" s="487"/>
      <c r="U19" s="496"/>
      <c r="V19" s="495"/>
      <c r="W19" s="487"/>
      <c r="X19" s="487"/>
      <c r="Y19" s="487"/>
      <c r="Z19" s="496"/>
    </row>
    <row r="20" spans="1:29" s="9" customFormat="1" ht="15.75" customHeight="1" thickBot="1" x14ac:dyDescent="0.25">
      <c r="A20" s="460"/>
      <c r="B20" s="475" t="s">
        <v>121</v>
      </c>
      <c r="C20" s="476"/>
      <c r="D20" s="517"/>
      <c r="E20" s="487"/>
      <c r="F20" s="496"/>
      <c r="G20" s="243" t="s">
        <v>122</v>
      </c>
      <c r="H20" s="186" t="s">
        <v>144</v>
      </c>
      <c r="I20" s="176"/>
      <c r="J20" s="533"/>
      <c r="K20" s="534"/>
      <c r="L20" s="507" t="s">
        <v>111</v>
      </c>
      <c r="M20" s="508"/>
      <c r="N20" s="487"/>
      <c r="O20" s="487"/>
      <c r="P20" s="83"/>
      <c r="Q20" s="495"/>
      <c r="R20" s="487"/>
      <c r="S20" s="487"/>
      <c r="T20" s="487"/>
      <c r="U20" s="496"/>
      <c r="V20" s="495"/>
      <c r="W20" s="487"/>
      <c r="X20" s="487"/>
      <c r="Y20" s="487"/>
      <c r="Z20" s="496"/>
    </row>
    <row r="21" spans="1:29" s="9" customFormat="1" ht="15.75" customHeight="1" x14ac:dyDescent="0.2">
      <c r="A21" s="146" t="s">
        <v>23</v>
      </c>
      <c r="B21" s="202" t="s">
        <v>104</v>
      </c>
      <c r="C21" s="104" t="s">
        <v>13</v>
      </c>
      <c r="D21" s="517"/>
      <c r="E21" s="487"/>
      <c r="F21" s="496"/>
      <c r="G21" s="257" t="s">
        <v>105</v>
      </c>
      <c r="H21" s="110" t="s">
        <v>66</v>
      </c>
      <c r="I21" s="166" t="s">
        <v>54</v>
      </c>
      <c r="J21" s="533"/>
      <c r="K21" s="534"/>
      <c r="L21" s="491" t="s">
        <v>48</v>
      </c>
      <c r="M21" s="474"/>
      <c r="N21" s="487"/>
      <c r="O21" s="487"/>
      <c r="P21" s="162"/>
      <c r="Q21" s="495"/>
      <c r="R21" s="487"/>
      <c r="S21" s="487"/>
      <c r="T21" s="487"/>
      <c r="U21" s="496"/>
      <c r="V21" s="495"/>
      <c r="W21" s="487"/>
      <c r="X21" s="487"/>
      <c r="Y21" s="487"/>
      <c r="Z21" s="496"/>
    </row>
    <row r="22" spans="1:29" s="9" customFormat="1" ht="15.75" customHeight="1" thickBot="1" x14ac:dyDescent="0.25">
      <c r="A22" s="146"/>
      <c r="B22" s="160" t="s">
        <v>112</v>
      </c>
      <c r="C22" s="201" t="s">
        <v>122</v>
      </c>
      <c r="D22" s="517"/>
      <c r="E22" s="487"/>
      <c r="F22" s="496"/>
      <c r="G22" s="186" t="s">
        <v>144</v>
      </c>
      <c r="H22" s="289" t="s">
        <v>150</v>
      </c>
      <c r="I22" s="199" t="s">
        <v>147</v>
      </c>
      <c r="J22" s="533"/>
      <c r="K22" s="534"/>
      <c r="L22" s="455" t="s">
        <v>106</v>
      </c>
      <c r="M22" s="456"/>
      <c r="N22" s="487"/>
      <c r="O22" s="487"/>
      <c r="P22" s="83"/>
      <c r="Q22" s="495"/>
      <c r="R22" s="487"/>
      <c r="S22" s="487"/>
      <c r="T22" s="487"/>
      <c r="U22" s="496"/>
      <c r="V22" s="495"/>
      <c r="W22" s="487"/>
      <c r="X22" s="487"/>
      <c r="Y22" s="487"/>
      <c r="Z22" s="496"/>
    </row>
    <row r="23" spans="1:29" s="9" customFormat="1" ht="15.75" customHeight="1" x14ac:dyDescent="0.2">
      <c r="A23" s="459" t="s">
        <v>24</v>
      </c>
      <c r="B23" s="500" t="s">
        <v>48</v>
      </c>
      <c r="C23" s="501"/>
      <c r="D23" s="517"/>
      <c r="E23" s="487"/>
      <c r="F23" s="496"/>
      <c r="G23" s="178" t="s">
        <v>34</v>
      </c>
      <c r="H23" s="152" t="s">
        <v>104</v>
      </c>
      <c r="I23" s="154" t="s">
        <v>13</v>
      </c>
      <c r="J23" s="533"/>
      <c r="K23" s="534"/>
      <c r="L23" s="110" t="s">
        <v>66</v>
      </c>
      <c r="M23" s="78" t="s">
        <v>136</v>
      </c>
      <c r="N23" s="487"/>
      <c r="O23" s="487"/>
      <c r="P23" s="81"/>
      <c r="Q23" s="495"/>
      <c r="R23" s="487"/>
      <c r="S23" s="487"/>
      <c r="T23" s="487"/>
      <c r="U23" s="496"/>
      <c r="V23" s="495"/>
      <c r="W23" s="487"/>
      <c r="X23" s="487"/>
      <c r="Y23" s="487"/>
      <c r="Z23" s="496"/>
    </row>
    <row r="24" spans="1:29" s="9" customFormat="1" ht="15.75" customHeight="1" thickBot="1" x14ac:dyDescent="0.25">
      <c r="A24" s="460"/>
      <c r="B24" s="461" t="s">
        <v>111</v>
      </c>
      <c r="C24" s="462"/>
      <c r="D24" s="518"/>
      <c r="E24" s="498"/>
      <c r="F24" s="499"/>
      <c r="G24" s="266" t="s">
        <v>150</v>
      </c>
      <c r="H24" s="265" t="s">
        <v>112</v>
      </c>
      <c r="I24" s="243" t="s">
        <v>122</v>
      </c>
      <c r="J24" s="535"/>
      <c r="K24" s="536"/>
      <c r="L24" s="289" t="s">
        <v>150</v>
      </c>
      <c r="M24" s="191" t="s">
        <v>124</v>
      </c>
      <c r="N24" s="487"/>
      <c r="O24" s="487"/>
      <c r="P24" s="268"/>
      <c r="Q24" s="497"/>
      <c r="R24" s="498"/>
      <c r="S24" s="498"/>
      <c r="T24" s="498"/>
      <c r="U24" s="499"/>
      <c r="V24" s="497"/>
      <c r="W24" s="498"/>
      <c r="X24" s="498"/>
      <c r="Y24" s="498"/>
      <c r="Z24" s="499"/>
    </row>
    <row r="25" spans="1:29" s="9" customFormat="1" ht="14.25" customHeight="1" x14ac:dyDescent="0.2">
      <c r="A25" s="84"/>
      <c r="B25" s="464" t="s">
        <v>174</v>
      </c>
      <c r="C25" s="465"/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6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467" t="s">
        <v>115</v>
      </c>
      <c r="S26" s="467"/>
      <c r="T26" s="467"/>
      <c r="U26" s="467"/>
      <c r="V26" s="467"/>
      <c r="W26" s="85"/>
      <c r="X26" s="85"/>
      <c r="Y26" s="85"/>
      <c r="Z26" s="85"/>
    </row>
    <row r="27" spans="1:29" s="9" customFormat="1" ht="14.25" customHeight="1" x14ac:dyDescent="0.25">
      <c r="A27" s="468" t="s">
        <v>161</v>
      </c>
      <c r="B27" s="468"/>
      <c r="C27" s="468"/>
      <c r="D27" s="468"/>
      <c r="E27" s="468"/>
      <c r="F27" s="468"/>
      <c r="G27" s="468"/>
      <c r="H27" s="468"/>
      <c r="I27" s="468"/>
      <c r="J27" s="468"/>
      <c r="K27" s="468"/>
      <c r="L27" s="468"/>
      <c r="M27" s="468"/>
      <c r="N27" s="468"/>
      <c r="O27" s="468"/>
      <c r="P27" s="468"/>
      <c r="Q27" s="281"/>
      <c r="R27" s="336" t="s">
        <v>160</v>
      </c>
      <c r="S27" s="336"/>
      <c r="T27" s="336"/>
      <c r="U27" s="336"/>
      <c r="V27" s="336"/>
      <c r="W27" s="70"/>
      <c r="X27" s="70"/>
      <c r="Y27" s="70"/>
      <c r="Z27" s="70"/>
      <c r="AA27" s="79"/>
    </row>
    <row r="28" spans="1:29" s="9" customFormat="1" ht="36.75" customHeight="1" x14ac:dyDescent="0.25">
      <c r="A28" s="469" t="s">
        <v>162</v>
      </c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P28" s="470"/>
      <c r="Q28" s="470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463" t="s">
        <v>167</v>
      </c>
      <c r="B29" s="463"/>
      <c r="C29" s="463"/>
      <c r="D29" s="463"/>
      <c r="E29" s="463"/>
      <c r="F29" s="463"/>
      <c r="G29" s="463"/>
      <c r="H29" s="463"/>
      <c r="I29" s="463"/>
      <c r="J29" s="463"/>
      <c r="K29" s="463"/>
      <c r="L29" s="463"/>
      <c r="M29" s="463"/>
      <c r="N29" s="463"/>
      <c r="O29" s="463"/>
      <c r="P29" s="463"/>
      <c r="Q29" s="463"/>
      <c r="R29" s="335" t="s">
        <v>75</v>
      </c>
      <c r="S29" s="335"/>
      <c r="T29" s="335"/>
      <c r="U29" s="335"/>
      <c r="V29" s="335"/>
      <c r="W29" s="70"/>
      <c r="X29" s="70"/>
      <c r="Y29" s="70"/>
      <c r="Z29" s="70"/>
      <c r="AA29" s="79"/>
    </row>
    <row r="30" spans="1:29" s="9" customFormat="1" ht="15.75" x14ac:dyDescent="0.25">
      <c r="A30" s="382"/>
      <c r="B30" s="383"/>
      <c r="C30" s="383"/>
      <c r="D30" s="383"/>
      <c r="E30" s="383"/>
      <c r="F30" s="383"/>
      <c r="G30" s="383"/>
      <c r="H30" s="383"/>
      <c r="I30" s="383"/>
      <c r="J30" s="383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5">
    <mergeCell ref="A11:A12"/>
    <mergeCell ref="B10:C10"/>
    <mergeCell ref="B9:C9"/>
    <mergeCell ref="D9:F24"/>
    <mergeCell ref="G11:H11"/>
    <mergeCell ref="A13:A14"/>
    <mergeCell ref="A17:A18"/>
    <mergeCell ref="B13:C13"/>
    <mergeCell ref="B19:C19"/>
    <mergeCell ref="A15:A16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J9:K24"/>
    <mergeCell ref="G12:H12"/>
    <mergeCell ref="G9:H9"/>
    <mergeCell ref="G10:H10"/>
    <mergeCell ref="V9:Z24"/>
    <mergeCell ref="B23:C23"/>
    <mergeCell ref="B14:C14"/>
    <mergeCell ref="G18:H18"/>
    <mergeCell ref="B20:C20"/>
    <mergeCell ref="N9:O24"/>
    <mergeCell ref="L11:M11"/>
    <mergeCell ref="L12:M12"/>
    <mergeCell ref="L15:M15"/>
    <mergeCell ref="L16:M16"/>
    <mergeCell ref="L17:M17"/>
    <mergeCell ref="L18:M18"/>
    <mergeCell ref="L19:M19"/>
    <mergeCell ref="L20:M20"/>
    <mergeCell ref="L21:M21"/>
    <mergeCell ref="L22:M22"/>
    <mergeCell ref="A30:J30"/>
    <mergeCell ref="G17:H17"/>
    <mergeCell ref="A23:A24"/>
    <mergeCell ref="A19:A20"/>
    <mergeCell ref="B24:C24"/>
    <mergeCell ref="A29:Q29"/>
    <mergeCell ref="R29:V29"/>
    <mergeCell ref="B25:Z25"/>
    <mergeCell ref="R26:V26"/>
    <mergeCell ref="R27:V27"/>
    <mergeCell ref="A27:P27"/>
    <mergeCell ref="A28:Q28"/>
    <mergeCell ref="Q9:U2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15-12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2025-12-11T03:36:12Z</cp:lastPrinted>
  <dcterms:created xsi:type="dcterms:W3CDTF">2023-08-31T11:29:23Z</dcterms:created>
  <dcterms:modified xsi:type="dcterms:W3CDTF">2025-12-11T03:49:28Z</dcterms:modified>
</cp:coreProperties>
</file>